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quemard\OneDrive - RFINANCE\DOC_LAUREN\Projets Connecteurs\SAGE\Ligne 100\États SBR - Ligne 100 - 2023\États Gestion Commerciale 100\"/>
    </mc:Choice>
  </mc:AlternateContent>
  <xr:revisionPtr revIDLastSave="0" documentId="13_ncr:1_{8ECD137D-0F4C-457D-BDB8-A528BE5A2E67}" xr6:coauthVersionLast="47" xr6:coauthVersionMax="47" xr10:uidLastSave="{00000000-0000-0000-0000-000000000000}"/>
  <bookViews>
    <workbookView xWindow="28680" yWindow="-120" windowWidth="29040" windowHeight="15840" tabRatio="610" xr2:uid="{00000000-000D-0000-FFFF-FFFF00000000}"/>
  </bookViews>
  <sheets>
    <sheet name="Prise en Main" sheetId="108" r:id="rId1"/>
    <sheet name="Dashboard Analyse Famille" sheetId="5" r:id="rId2"/>
    <sheet name="RIK_PARAMS" sheetId="107" state="veryHidden" r:id="rId3"/>
  </sheets>
  <externalReferences>
    <externalReference r:id="rId4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 localSheetId="0">#REF!</definedName>
    <definedName name="k">#REF!</definedName>
    <definedName name="Miniature" localSheetId="0">#REF!</definedName>
    <definedName name="Miniature">#REF!</definedName>
    <definedName name="_xlnm.Print_Area" localSheetId="1">'Dashboard Analyse Famille'!$B$1:$V$37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5" l="1"/>
  <c r="I9" i="5"/>
  <c r="AI22" i="5"/>
  <c r="F13" i="5"/>
  <c r="AI1" i="5"/>
  <c r="AG13" i="5"/>
  <c r="AI13" i="5"/>
  <c r="AK23" i="5"/>
  <c r="AK19" i="5"/>
  <c r="AH19" i="5"/>
  <c r="AI23" i="5"/>
  <c r="AH23" i="5"/>
  <c r="AI19" i="5"/>
  <c r="J7" i="5"/>
  <c r="G7" i="5"/>
  <c r="AJ19" i="5" l="1"/>
  <c r="AJ23" i="5"/>
  <c r="B27" i="5" l="1"/>
  <c r="B32" i="5" s="1"/>
  <c r="B31" i="5" s="1"/>
  <c r="D27" i="5"/>
  <c r="D32" i="5" s="1"/>
  <c r="D3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  <author>Olivier RONDEAU</author>
  </authors>
  <commentList>
    <comment ref="G7" authorId="0" shapeId="0" xr:uid="{804A13BA-9201-4DE0-B622-B4D41CE1FB47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J7" authorId="0" shapeId="0" xr:uid="{565027BD-9772-4B55-8FBD-8EC04CC5A8AE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AG13" authorId="1" shapeId="0" xr:uid="{00000000-0006-0000-0500-000001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I13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K19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Assistant Gauge</t>
        </r>
      </text>
    </comment>
    <comment ref="AK23" authorId="1" shapeId="0" xr:uid="{00000000-0006-0000-0500-000004000000}">
      <text>
        <r>
          <rPr>
            <b/>
            <sz val="9"/>
            <color indexed="81"/>
            <rFont val="Tahoma"/>
            <family val="2"/>
          </rPr>
          <t>Assistant Gauge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1000000}" name="Connexion11" type="7" refreshedVersion="6"/>
  <connection id="4" xr16:uid="{00000000-0015-0000-FFFF-FFFF00000000}" name="Connexion2" type="7" refreshedVersion="6"/>
</connections>
</file>

<file path=xl/sharedStrings.xml><?xml version="1.0" encoding="utf-8"?>
<sst xmlns="http://schemas.openxmlformats.org/spreadsheetml/2006/main" count="295" uniqueCount="32">
  <si>
    <t>|</t>
  </si>
  <si>
    <t>Graphique</t>
  </si>
  <si>
    <t>Jauge Marge</t>
  </si>
  <si>
    <t>N</t>
  </si>
  <si>
    <t>N-1</t>
  </si>
  <si>
    <t>Jauge Poids</t>
  </si>
  <si>
    <t>CA Global</t>
  </si>
  <si>
    <t>Ecart</t>
  </si>
  <si>
    <t>ENTRE N et N-1</t>
  </si>
  <si>
    <t>DU CA</t>
  </si>
  <si>
    <t>Période N-1</t>
  </si>
  <si>
    <t>ANALYSE FAMILLE</t>
  </si>
  <si>
    <t>FAMILLE</t>
  </si>
  <si>
    <t>{_x000D_
  "Name": "CacheManager_Dashboard Analyse Famille",_x000D_
  "Column": 2,_x000D_
  "Length": 2,_x000D_
  "IsEncrypted": false_x000D_
}</t>
  </si>
  <si>
    <t>Bijou SA</t>
  </si>
  <si>
    <t>Bijouterie Or</t>
  </si>
  <si>
    <t>PÉRIODE DÉBUT</t>
  </si>
  <si>
    <t>PÉRIODE FIN</t>
  </si>
  <si>
    <t>SOCIÉTÉ</t>
  </si>
  <si>
    <t>ÉVOLUTION DU CA</t>
  </si>
  <si>
    <t>POIDS DE LA FAMILLE</t>
  </si>
  <si>
    <t>CRITÈRES DE SÉLECTION</t>
  </si>
  <si>
    <t>RÉPARTITION DE LA MARGE PAR GAMME</t>
  </si>
  <si>
    <t>201206</t>
  </si>
  <si>
    <t>RÉPARTITION DU CA PAR REPRÉSENTANT &amp; PAR ARTICLE</t>
  </si>
  <si>
    <t>{_x000D_
  "Formulas": {_x000D_
    "=RIK_AC(\"INF12__;INF01@E=1,S=1204,G=0,T=0,P=0:@R=A,S=1203,V=OUI:R=B,S=1163,V={0}:R=C,S=1080,V={1}:R=D,S=1083,V={2}:R=E,S=1118,V=Facture..Facture comptabilisée:R=F,S=1001|1035,V={3}:\";$B$4;$B$5;$C$6;$B$7)": 1,_x000D_
    "=RIK_AC(\"INF12__;INF01@E=1,S=1140,G=0,T=0,P=0:@R=A,S=1203,V=OUI:R=B,S=1163,V={0}:R=C,S=1080,V={1}:R=D,S=1083,V={2}:R=E,S=1118,V=Facture..Facture comptabilisée:\";$B$4;$B$5;$C$6)": 2,_x000D_
    "=RIK_AC(\"INF12__;INF01@E=1,S=1140,G=0,T=0,P=0:@R=A,S=1203,V=OUI:R=B,S=1163,V={0}:R=C,S=1080,V={1}:R=D,S=1083,V={2}:R=E,S=1118,V=Facture..Facture comptabilisée:R=F,S=1001|1035,V={3}:\";$B$4;$B$5;$C$6;$B$7)": 3,_x000D_
    "=RIK_AC(\"INF12__;INF01@E=1,S=1204,G=0,T=0,P=0:@R=A,S=1203,V=OUI:R=B,S=1163,V={0}:R=C,S=1080,V={1}:R=D,S=1083,V={2}:R=E,S=1118,V=Facture..Facture comptabilisée:R=F,S=1001|1035,V={3}:\";$B$4;Y$2;$C$6;$B$7)": 4,_x000D_
    "=RIK_AC(\"INF12__;INF01@E=1,S=1204,G=0,T=0,P=0:@R=A,S=1203,V=OUI:R=B,S=1163,V={0}:R=C,S=1080,V={1}:R=D,S=1083,V={2}:R=E,S=1118,V=Facture..Facture comptabilisée:R=F,S=1001|1035,V={3}:\";$B$5;$B$6;$C$7;$B$8)": 5,_x000D_
    "=RIK_AC(\"INF12__;INF01@E=1,S=1140,G=0,T=0,P=0:@R=A,S=1203,V=OUI:R=B,S=1163,V={0}:R=C,S=1080,V={1}:R=D,S=1083,V={2}:R=E,S=1118,V=Facture..Facture comptabilisée:\";$B$5;$B$6;$C$7)": 6,_x000D_
    "=RIK_AC(\"INF12__;INF01@E=1,S=1140,G=0,T=0,P=0:@R=A,S=1203,V=OUI:R=B,S=1163,V={0}:R=C,S=1080,V={1}:R=D,S=1083,V={2}:R=E,S=1118,V=Facture..Facture comptabilisée:R=F,S=1001|1035,V={3}:\";$B$5;$B$6;$C$7;$B$8)": 7,_x000D_
    "=RIK_AC(\"INF12__;INF01@E=1,S=1204,G=0,T=0,P=0:@R=A,S=1203,V=OUI:R=B,S=1163,V={0}:R=C,S=1080,V={1}:R=D,S=1083,V={2}:R=E,S=1118,V=Facture..Facture comptabilisée:R=F,S=1001|1035,V={3}:\";$B$5;Y$2;$C$7;$B$8)": 8,_x000D_
    "=RIK_AC(\"INF12__;INF01@E=1,S=1204,G=0,T=0,P=0:@R=A,S=1203,V=OUI:R=B,S=1163,V={0}:R=C,S=1080,V={1}:R=D,S=1083,V={2}:R=E,S=1118,V=Facture..Facture comptabilisée:R=F,S=1001|1035,V={3}:\";$B$4;Y$1;$C$6;$B$7)": 9,_x000D_
    "=RIK_AC(\"INF12__;INF01@E=1,S=1204,G=0,T=0,P=0:@R=A,S=1203,V=OUI:R=B,S=1163,V={0}:R=C,S=1080,V={1}:R=D,S=1083,V={2}:R=E,S=1118,V=Facture..Facture comptabilisée:R=F,S=1001|1035,V={3}:\";$B$5;Y$1;$C$7;$B$8)": 10,_x000D_
    "=RIK_AC(\"INF12__;INF01@E=1,S=1140,G=0,T=0,P=0:@R=A,S=1203,V=OUI:R=B,S=1163,V={0}:R=C,S=1080,V={1}:R=D,S=1083,V={2}:R=E,S=1118,V=Facture..Facture comptabilisée:R=F,S=1001|1035,V={3}:\";$B$7;$B$8;$C$9;$B$10)": 11,_x000D_
    "=RIK_AC(\"INF12__;INF01@E=1,S=1140,G=0,T=0,P=0:@R=A,S=1203,V=OUI:R=B,S=1163,V={0}:R=C,S=1080,V={1}:R=D,S=1083,V={2}:R=E,S=1118,V=Facture..Facture comptabilisée:\";$B$7;$B$8;$C$9)": 12,_x000D_
    "=RIK_AC(\"INF12__;INF01@E=1,S=1204,G=0,T=0,P=0:@R=A,S=1203,V=OUI:R=B,S=1163,V={0}:R=C,S=1080,V={1}:R=D,S=1083,V={2}:R=E,S=1118,V=Facture..Facture comptabilisée:R=F,S=1001|1035,V={3}:\";$B$7;Y$1;$C$9;$B$10)": 13,_x000D_
    "=RIK_AC(\"INF12__;INF01@E=1,S=1204,G=0,T=0,P=0:@R=A,S=1203,V=OUI:R=B,S=1163,V={0}:R=C,S=1080,V={1}:R=D,S=1083,V={2}:R=E,S=1118,V=Facture..Facture comptabilisée:R=F,S=1001|1035,V={3}:\";$B$7;$B$8;$C$9;$B$10)": 14,_x000D_
    "=RIK_AC(\"INF12__;INF01@E=1,S=1140,G=0,T=0,P=0:@R=A,S=1203,V=OUI:R=B,S=1163,V={0}:R=C,S=1080,V={1}:R=D,S=1083,V={2}:R=E,S=1118,V=Facture..Facture comptabilisée:R=F,S=1001|1035,V={3}:\";$B$9;$B$10;$C$11;$B$12)": 15,_x000D_
    "=RIK_AC(\"INF12__;INF01@E=1,S=1140,G=0,T=0,P=0:@R=A,S=1203,V=OUI:R=B,S=1163,V={0}:R=C,S=1080,V={1}:R=D,S=1083,V={2}:R=E,S=1118,V=Facture..Facture comptabilisée:\";$B$9;$B$10;$C$11)": 16,_x000D_
    "=RIK_AC(\"INF12__;INF01@E=1,S=1204,G=0,T=0,P=0:@R=A,S=1203,V=OUI:R=B,S=1163,V={0}:R=C,S=1080,V={1}:R=D,S=1083,V={2}:R=E,S=1118,V=Facture..Facture comptabilisée:R=F,S=1001|1035,V={3}:\";$B$9;Y$1;$C$11;$B$12)": 17,_x000D_
    "=RIK_AC(\"INF12__;INF01@E=1,S=1204,G=0,T=0,P=0:@R=A,S=1203,V=OUI:R=B,S=1163,V={0}:R=C,S=1080,V={1}:R=D,S=1083,V={2}:R=E,S=1118,V=Facture..Facture comptabilisée:R=F,S=1001|1035,V={3}:\";$B$9;$B$10;$C$11;$B$12)": 18,_x000D_
    "=RIK_AC(\"INF12__;INF01@E=1,S=1140,G=0,T=0,P=0:@R=A,S=1203,V=OUI:R=B,S=1163,V={0}:R=C,S=1080,V={1}:R=D,S=1083,V={2}:R=E,S=1118,V=Facture..Facture comptabilisée:R=F,S=1001|1035,V={3}:\";$B$10;$B$11;$C$12;$B$13)": 19,_x000D_
    "=RIK_AC(\"INF12__;INF01@E=1,S=1140,G=0,T=0,P=0:@R=A,S=1203,V=OUI:R=B,S=1163,V={0}:R=C,S=1080,V={1}:R=D,S=1083,V={2}:R=E,S=1118,V=Facture..Facture comptabilisée:\";$B$10;$B$11;$C$12)": 20,_x000D_
    "=RIK_AC(\"INF12__;INF01@E=1,S=1204,G=0,T=0,P=0:@R=A,S=1203,V=OUI:R=B,S=1163,V={0}:R=C,S=1080,V={1}:R=D,S=1083,V={2}:R=E,S=1118,V=Facture..Facture comptabilisée:R=F,S=1001|1035,V={3}:\";$B$10;Y$1;$C$12;$B$13)": 21,_x000D_
    "=RIK_AC(\"INF12__;INF01@E=1,S=1204,G=0,T=0,P=0:@R=A,S=1203,V=OUI:R=B,S=1163,V={0}:R=C,S=1080,V={1}:R=D,S=1083,V={2}:R=E,S=1118,V=Facture..Facture comptabilisée:R=F,S=1001|1035,V={3}:\";$B$10;$B$11;$C$12;$B$13)": 22,_x000D_
    "=RIK_AC(\"INF12__;INF01@E=1,S=1140,G=0,T=0,P=0:@R=A,S=1203,V=OUI:R=B,S=1163,V={0}:R=C,S=1080,V={1}:R=D,S=1083,V={2}:R=E,S=1118,V=Facture..Facture comptabilisée:R=F,S=1001|1035,V={3}:\";$B$11;$B$12;$C$13;$B$14)": 23,_x000D_
    "=RIK_AC(\"INF12__;INF01@E=1,S=1140,G=0,T=0,P=0:@R=A,S=1203,V=OUI:R=B,S=1163,V={0}:R=C,S=1080,V={1}:R=D,S=1083,V={2}:R=E,S=1118,V=Facture..Facture comptabilisée:\";$B$11;$B$12;$C$13)": 24,_x000D_
    "=RIK_AC(\"INF12__;INF01@E=1,S=1204,G=0,T=0,P=0:@R=A,S=1203,V=OUI:R=B,S=1163,V={0}:R=C,S=1080,V={1}:R=D,S=1083,V={2}:R=E,S=1118,V=Facture..Facture comptabilisée:R=F,S=1001|1035,V={3}:\";$B$11;Y$1;$C$13;$B$14)": 25,_x000D_
    "=RIK_AC(\"INF12__;INF01@E=1,S=1204,G=0,T=0,P=0:@R=A,S=1203,V=OUI:R=B,S=1163,V={0}:R=C,S=1080,V={1}:R=D,S=1083,V={2}:R=E,S=1118,V=Facture..Facture comptabilisée:R=F,S=1001|1035,V={3}:\";$B$11;$B$12;$C$13;$B$14)": 26,_x000D_
    "=RIK_AC(\"INF12__;INF01@E=1,S=1140,G=0,T=0,P=0:@R=A,S=1203,V=OUI:R=B,S=1163,V={0}:R=C,S=1080,V={1}:R=D,S=1083,V={2}:R=E,S=1118,V=Facture..Facture comptabilisée:R=F,S=1001|1035,V={3}:\";$D$7;$B$12;$C$13;$B$14)": 27,_x000D_
    "=RIK_AC(\"INF12__;INF01@E=1,S=1140,G=0,T=0,P=0:@R=A,S=1203,V=OUI:R=B,S=1163,V={0}:R=C,S=1080,V={1}:R=D,S=1083,V={2}:R=E,S=1118,V=Facture..Facture comptabilisée:\";$D$7;$B$12;$C$13)": 28,_x000D_
    "=RIK_AC(\"INF12__;INF01@E=1,S=1204,G=0,T=0,P=0:@R=A,S=1203,V=OUI:R=B,S=1163,V={0}:R=C,S=1080,V={1}:R=D,S=1083,V={2}:R=E,S=1118,V=Facture..Facture comptabilisée:R=F,S=1001|1035,V={3}:\";$D$7;Y$1;$C$13;$B$14)": 29,_x000D_
    "=RIK_AC(\"INF12__;INF01@E=1,S=1204,G=0,T=0,P=0:@R=A,S=1203,V=OUI:R=B,S=1163,V={0}:R=C,S=1080,V={1}:R=D,S=1083,V={2}:R=E,S=1118,V=Facture..Facture comptabilisée:R=F,S=1001|1035,V={3}:\";$D$7;$B$12;$C$13;$B$14)": 30,_x000D_
    "=RIK_AC(\"INF12__;INF01@E=1,S=1140,G=0,T=0,P=0:@R=A,S=1203,V=OUI:R=B,S=1163,V={0}:R=C,S=1080,V={1}:R=D,S=1083,V={2}:R=E,S=1118,V=Facture..Facture comptabilisée:R=F,S=1001|1035,V={3}:\";$D$7;$F$7;$C$13;$B$14)": 31,_x000D_
    "=RIK_AC(\"INF12__;INF01@E=1,S=1140,G=0,T=0,P=0:@R=A,S=1203,V=OUI:R=B,S=1163,V={0}:R=C,S=1080,V={1}:R=D,S=1083,V={2}:R=E,S=1118,V=Facture..Facture comptabilisée:\";$D$7;$F$7;$C$13)": 32,_x000D_
    "=RIK_AC(\"INF12__;INF01@E=1,S=1204,G=0,T=0,P=0:@R=A,S=1203,V=OUI:R=B,S=1163,V={0}:R=C,S=1080,V={1}:R=D,S=1083,V={2}:R=E,S=1118,V=Facture..Facture comptabilisée:R=F,S=1001|1035,V={3}:\";$D$7;$F$7;$C$13;$B$14)": 33,_x000D_
    "=RIK_AC(\"INF12__;INF01@E=1,S=1140,G=0,T=0,P=0:@R=A,S=1203,V=OUI:R=B,S=1163,V={0}:R=C,S=1080,V={1}:R=D,S=1083,V={2}:R=E,S=1118,V=Facture..Facture comptabilisée:R=F,S=1001|1035,V={3}:\";$D$7;$F$7;$C$13;$J$7)": 34,_x000D_
    "=RIK_AC(\"INF12__;INF01@E=1,S=1204,G=0,T=0,P=0:@R=A,S=1203,V=OUI:R=B,S=1163,V={0}:R=C,S=1080,V={1}:R=D,S=1083,V={2}:R=E,S=1118,V=Facture..Facture comptabilisée:R=F,S=1001|1035,V={3}:\";$D$7;Y$1;$C$13;$J$7)": 35,_x000D_
    "=RIK_AC(\"INF12__;INF01@E=1,S=1204,G=0,T=0,P=0:@R=A,S=1203,V=OUI:R=B,S=1163,V={0}:R=C,S=1080,V={1}:R=D,S=1083,V={2}:R=E,S=1118,V=Facture..Facture comptabilisée:R=F,S=1001|1035,V={3}:\";$D$7;$F$7;$C$13;$J$7)": 36,_x000D_
    "=RIK_AC(\"INF12__;INF01@E=1,S=1204,G=0,T=0,P=0:@R=A,S=1203,V=OUI:R=B,S=1163,V={0}:R=C,S=1080,V={1}:R=D,S=1083,V={2}:R=E,S=1118,V=Facture..Facture comptabilisée:R=F,S=1001|1035,V={3}:\";$D$7;Z$1;$C$13;$J$7)": 37,_x000D_
    "=RIK_AC(\"INF12__;INF01@E=1,S=1140,G=0,T=0,P=0:@R=A,S=1203,V=OUI:R=B,S=1163,V={0}:R=C,S=1080,V={1}:R=D,S=1083,V={2}:R=E,S=1118,V=Facture..Facture comptabilisée:R=F,S=1001|1035,V={3}:\";$E$7;$G$7;$D$13;$K$7)": 38,_x000D_
    "=RIK_AC(\"INF12__;INF01@E=1,S=1140,G=0,T=0,P=0:@R=A,S=1203,V=OUI:R=B,S=1163,V={0}:R=C,S=1080,V={1}:R=D,S=1083,V={2}:R=E,S=1118,V=Facture..Facture comptabilisée:\";$E$7;$G$7;$D$13)": 39,_x000D_
    "=RIK_AC(\"INF12__;INF01@E=1,S=1204,G=0,T=0,P=0:@R=A,S=1203,V=OUI:R=B,S=1163,V={0}:R=C,S=1080,V={1}:R=D,S=1083,V={2}:R=E,S=1118,V=Facture..Facture comptabilisée:R=F,S=1001|1035,V={3}:\";$E$7;AA$1;$D$13;$K$7)": 40,_x000D_
    "=RIK_AC(\"INF12__;INF01@E=1,S=1204,G=0,T=0,P=0:@R=A,S=1203,V=OUI:R=B,S=1163,V={0}:R=C,S=1080,V={1}:R=D,S=1083,V={2}:R=E,S=1118,V=Facture..Facture comptabilisée:R=F,S=1001|1035,V={3}:\";$E$7;$G$7;$D$13;$K$7)": 41,_x000D_
    "=RIK_AC(\"INF12__;INF01@E=1,S=1140,G=0,T=0,P=0:@R=A,S=1203,V=OUI:R=B,S=1163,V={0}:R=C,S=1080,V={1}:R=D,S=1083,V={2}:R=E,S=1118,V=Facture..Facture comptabilisée:R=F,S=1001|1035,V={3}:\";$E$7;$G$7;$I$7;$K$7)": 42,_x000D_
    "=RIK_AC(\"INF12__;INF01@E=1,S=1204,G=0,T=0,P=0:@R=A,S=1203,V=OUI:R=B,S=1163,V={0}:R=C,S=1080,V={1}:R=D,S=1083,V={2}:R=E,S=1118,V=Facture..Facture comptabilisée:R=F,S=1001|1035,V={3}:\";$E$7;$G$7;$I$7;$K$7)": 43,_x000D_
    "=RIK_AC(\"INF12__;INF01@E=1,S=1204,G=0,T=0,P=0:@R=A,S=1203,V=OUI:R=B,S=1163,V={0}:R=C,S=1080,V={1}:R=D,S=1083,V={2}:R=E,S=1118,V=Facture..Facture comptabilisée:R=F,S=1001|1035,V={3}:\";$E$7;AA$1;$I$7;$K$7)": 44,_x000D_
    "=RIK_AC(\"INF12__;INF01@E=1,S=1204,G=0,T=0,P=0:@R=A,S=1203,V=OUI:R=B,S=1163,V={0}:R=C,S=1080,V={1}:R=D,S=1083,V={2}:R=E,S=1118,V=Facture..Facture comptabilisée:R=F,S=1001|1035,V={3}:\";$E$7;AC$1;$I$7;$K$7)": 45,_x000D_
    "=RIK_AC(\"INF12__;INF01@E=1,S=1204,G=0,T=0,P=0:@R=A,S=1203,V=OUI:R=B,S=1163,V={0}:R=C,S=1080,V={1}:R=D,S=1083,V={2}:R=E,S=1118,V=Facture..Facture comptabilisée:R=F,S=1001|1035,V={3}:\";$E$7;AE$1;$I$7;$K$7)": 46,_x000D_
    "=RIK_AC(\"INF12__;INF01@E=1,S=1204,G=0,T=0,P=0:@R=A,S=1203,V=OUI:R=B,S=1163,V={0}:R=C,S=1080,V={1}:R=D,S=1083,V={2}:R=E,S=1118,V=Facture..Facture comptabilisée:R=F,S=1001|1035,V={3}:\";$E$7;AG$1;$I$7;$K$7)": 47,_x000D_
    "=RIK_AC(\"INF12__;INF01@E=1,S=1140,G=0,T=0,P=0:@R=A,S=1203,V=OUI:R=B,S=1163,V={0}:R=C,S=1080,V={1}:R=D,S=1083,V={2}:R=E,S=1118,V=Facture..Facture comptabilisée:R=F,S=1001|1035,V={3}:\";$F$7;$H$7;$J$7;$L$7)": 48,_x000D_
    "=RIK_AC(\"INF12__;INF01@E=1,S=1204,G=0,T=0,P=0:@R=A,S=1203,V=OUI:R=B,S=1163,V={0}:R=C,S=1080,V={1}:R=D,S=1083,V={2}:R=E,S=1118,V=Facture..Facture comptabilisée:R=F,S=1001|1035,V={3}:\";$F$7;AH$1;$J$7;$L$7)": 49,_x000D_
    "=RIK_AC(\"INF12__;INF01@E=1,S=1140,G=0,T=0,P=0:@R=A,S=1203,V=OUI:R=B,S=1163,V={0}:R=C,S=1080,V={1}:R=D,S=1083,V={2}:R=E,S=1118,V=Facture..Facture comptabilisée:\";$F$7;$H$7;$E$13)": 50,_x000D_
    "=RIK_AC(\"INF12__;INF01@E=1,S=1204,G=0,T=0,P=0:@R=A,S=1203,V=OUI:R=B,S=1163,V={0}:R=C,S=1080,V={1}:R=D,S=1083,V={2}:R=E,S=1118,V=Facture..Facture comptabilisée:R=F,S=1001|1035,V={3}:\";$F$7;$H$7;$E$13;$L$7)": 51,_x000D_
    "=RIK_AC(\"INF12__;INF01@E=1,S=1140,G=0,T=0,P=0:@R=A,S=1203,V=OUI:R=B,S=1163,V={0}:R=C,S=1080,V={1}:R=D,S=1083,V={2}:R=E,S=1118,V=Facture..Facture comptabilisée:R=F,S=1001|1035,V={3}:\";$G$7;$I$7;$K$7;$M$7)": 52,_x000D_
    "=RIK_AC(\"INF12__;INF01@E=1,S=1204,G=0,T=0,P=0:@R=A,S=1203,V=OUI:R=B,S=1163,V={0}:R=C,S=1080,V={1}:R=D,S=1083,V={2}:R=E,S=1118,V=Facture..Facture comptabilisée:R=F,S=1001|1035,V={3}:\";$G$7;AI$1;$K$7;$M$7)": 53,_x000D_
    "=RIK_AC(\"INF12__;INF01@E=1,S=1140,G=0,T=0,P=0:@R=A,S=1203,V=OUI:R=B,S=1163,V={0}:R=C,S=1080,V={1}:R=D,S=1083,V={2}:R=E,S=1118,V=Facture..Facture comptabilisée:\";$G$7;$I$7;$F$13)": 54,_x000D_
    "=RIK_AC(\"INF12__;INF01@E=1,S=1204,G=0,T=0,P=0:@R=A,S=1203,V=OUI:R=B,S=1163,V={0}:R=C,S=1080,V={1}:R=D,S=1083,V={2}:R=E,S=1118,V=Facture..Facture comptabilisée:R=F,S=1001|1035,V={3}:\";$G$7;$I$7;$F$13;$M$7)": 55,_x000D_
    "=RIK_AC(\"INF12__;INF01@E=1,S=1140,G=0,T=0,P=0:@R=A,S=1203,V=OUI:R=B,S=1163,V={0}:R=C,S=1080,V={1}:R=D,S=1083,V={2}:R=E,S=1118,V=Facture..Facture comptabilisée:R=F,S=1001|1035,V={3}:\";$G$7;$I$7;$K$7;$R$7)": 56,_x000D_
    "=RIK_AC(\"INF12__;INF01@E=1,S=1204,G=0,T=0,P=0:@R=A,S=1203,V=OUI:R=B,S=1163,V={0}:R=C,S=1080,V={1}:R=D,S=1083,V={2}:R=E,S=1118,V=Facture..Facture comptabilisée:R=F,S=1001|1035,V={3}:\";$G$7;AI$1;$K$7;$R$7)": 57,_x000D_
    "=RIK_AC(\"INF12__;INF01@E=1,S=1204,G=0,T=0,P=0:@R=A,S=1203,V=OUI:R=B,S=1163,V={0}:R=C,S=1080,V={1}:R=D,S=1083,V={2}:R=E,S=1118,V=Facture..Facture comptabilisée:R=F,S=1001|1035,V={3}:\";$G$7;$I$7;$F$13;$R$7)": 58,_x000D_
    "=RIK_AC(\"INF12__;INF01@E=1,S=1140,G=0,T=0,P=0:@R=A,S=1203,V=OUI:R=B,S=1163,V={0}:R=C,S=1080,V={1}:R=D,S=1083,V={2}:R=E,S=1118,V=Facture..Facture comptabilisée:R=F,S=1001|1035,V={3}:\";$G$7;$I$7;$N$7;$R$7)": 59,_x000D_
    "=RIK_AC(\"INF12__;INF01@E=1,S=1204,G=0,T=0,P=0:@R=A,S=1203,V=OUI:R=B,S=1163,V={0}:R=C,S=1080,V={1}:R=D,S=1083,V={2}:R=E,S=1118,V=Facture..Facture comptabilisée:R=F,S=1001|1035,V={3}:\";$G$7;AI$1;$N$7;$R$7)": 60,_x000D_
    "=RIK_AC(\"INF12__;INF01@E=1,S=1140,G=0,T=0,P=0:@R=A,S=1203,V=OUI:R=B,S=1163,V={0}:R=C,S=1080,V={1}:R=D,S=1083,V={2}:R=E,S=1118,V=Facture..Facture comptabilisée:R=F,S=1001|1035,V={3}:\";$G$7;$K$6;$N$7;$R$7)": 61,_x000D_
    "=RIK_AC(\"INF12__;INF01@E=1,S=1140,G=0,T=0,P=0:@R=A,S=1203,V=OUI:R=B,S=1163,V={0}:R=C,S=1080,V={1}:R=D,S=1083,V={2}:R=E,S=1118,V=Facture..Facture comptabilisée:\";$G$7;$K$6;$F$13)": 62,_x000D_
    "=RIK_AC(\"INF12__;INF01@E=1,S=1204,G=0,T=0,P=0:@R=A,S=1203,V=OUI:R=B,S=1163,V={0}:R=C,S=1080,V={1}:R=D,S=1083,V={2}:R=E,S=1118,V=Facture..Facture comptabilisée:R=F,S=1001|1035,V={3}:\";$G$7;$K$6;$F$13;$R$7)": 63,_x000D_
    "=RIK_AC(\"INF12__;INF01@E=1,S=1140,G=0,T=0,P=0:@R=A,S=1203,V=OUI:R=B,S=1163,V={0}:R=C,S=1080,V={1}:R=D,S=1083,V={2}:R=E,S=1118,V=Facture..Facture comptabilisée:R=F,S=1001|1035,V={3}:\";$G$7;$K$7;$N$7;$R$7)": 64,_x000D_
    "=RIK_AC(\"INF12__;INF01@E=1,S=1140,G=0,T=0,P=0:@R=A,S=1203,V=OUI:R=B,S=1163,V={0}:R=C,S=1080,V={1}:R=D,S=1083,V={2}:R=E,S=1118,V=Facture..Facture comptabilisée:\";$G$7;$K$7;$F$13)": 65,_x000D_
    "=RIK_AC(\"INF12__;INF01@E=1,S=1204,G=0,T=0,P=0:@R=A,S=1203,V=OUI:R=B,S=1163,V={0}:R=C,S=1080,V={1}:R=D,S=1083,V={2}:R=E,S=1118,V=Facture..Facture comptabilisée:R=F,S=1001|1035,V={3}:\";$G$7;$K$7;$F$13;$R$7)": 66,_x000D_
    "=RIK_AC(\"INF12__;INF01@E=1,S=1140,G=0,T=0,P=0:@R=A,S=1203,V=OUI:R=B,S=1163,V={0}:R=C,S=1080,V={1}:R=D,S=1083,V={2}:R=E,S=1118,V=Facture..Facture comptabilisée:R=F,S=1001|1035,V={3}:\";$H$7;$K$7;$N$7;$R$7)": 67,_x000D_
    "=RIK_AC(\"INF12__;INF01@E=1,S=1204,G=0,T=0,P=0:@R=A,S=1203,V=OUI:R=B,S=1163,V={0}:R=C,S=1080,V={1}:R=D,S=1083,V={2}:R=E,S=1118,V=Facture..Facture comptabilisée:R=F,S=1001|1035,V={3}:\";$H$7;AI$1;$N$7;$R$7)": 68,_x000D_
    "=RIK_AC(\"INF12__;INF01@E=1,S=1140,G=0,T=0,P=0:@R=A,S=1203,V=OUI:R=B,S=1163,V={0}:R=C,S=1080,V={1}:R=D,S=1083,V={2}:R=E,S=1118,V=Facture..Facture comptabilisée:\";$H$7;$K$7;$F$13)": 69,_x000D_
    "=RIK_AC(\"INF12__;INF01@E=1,S=1204,G=0,T=0,P=0:@R=A,S=1203,V=OUI:R=B,S=1163,V={0}:R=C,S=1080,V={1}:R=D,S=1083,V={2}:R=E,S=1118,V=Facture..Facture comptabilisée:R=F,S=1001|1035,V={3}:\";$H$7;$K$7;$F$13;$R$7)": 70,_x000D_
    "=RIK_AC(\"INF12__;INF01@E=1,S=1140,G=0,T=0,P=0:@R=A,S=1203,V=OUI:R=B,S=1163,V={0}:R=C,S=1080,V={1}:R=D,S=1083,V={2}:R=E,S=1118,V=Facture..Facture comptabilisée:R=F,S=1001|1035,V={3}:\";$H$7;$K$7;$F$13;$R$7)": 71,_x000D_
    "=RIK_AC(\"INF12__;INF01@E=1,S=1204,G=0,T=0,P=0:@R=A,S=1203,V=OUI:R=B,S=1163,V={0}:R=C,S=1080,V={1}:R=D,S=1083,V={2}:R=E,S=1118,V=Facture..Facture comptabilisée:R=F,S=1001|1035,V={3}:\";$H$7;AI$1;$F$13;$R$7)": 72,_x000D_
    "=RIK_AC(\"INF12__;INF01@E=1,S=1204,G=0,T=0,P=0:@R=A,S=1203,V=OUI:R=B,S=1163,V={0}:R=C,S=1080,V={1}:R=D,S=1083,V={2}:R=E,S=1118,V=Facture..Facture comptabilisée:R=F,S=1001|1035,V={3}:\";$F$7;AI$1;$F$13;$N$7)": 73,_x000D_
    "=RIK_AC(\"INF12__;INF01@E=1,S=1204,G=0,T=0,P=0:@R=A,S=1203,V=OUI:R=B,S=1163,V={0}:R=C,S=1080,V={1}:R=D,S=1083,V={2}:R=E,S=1118,V=Facture..Facture comptabilisée:R=F,S=1001|1035,V={3}:\";$F$7;$H$7;$F$13;$N$7)": 74,_x000D_
    "=RIK_AC(\"INF12__;INF01@E=1,S=1140,G=0,T=0,P=0:@R=A,S=1203,V=OUI:R=B,S=1163,V={0}:R=C,S=1080,V={1}:R=D,S=1083,V={2}:R=E,S=1118,V=Facture..Facture comptabilisée:\";$F$7;$H$7;$F$13)": 75,_x000D_
    "=RIK_AC(\"INF12__;INF01@E=1,S=1140,G=0,T=0,P=0:@R=A,S=1203,V=OUI:R=B,S=1163,V={0}:R=C,S=1080,V={1}:R=D,S=1083,V={2}:R=E,S=1118,V=Facture..Facture comptabilisée:R=F,S=1001|1035,V={3}:\";$F$7;$H$7;$F$13;$N$7)": 76,_x000D_
    "=RIK_AC(\"INF12__;INF01@E=1,S=1204,G=0,T=0,P=0:@R=A,S=1203,V=OUI:R=B,S=1163,V={0}:R=E,S=1118,V=Facture..Facture comptabilisée:R=F,S=1001|1035,V={1}:R=E,S=5,V={2}:\";$F$7;$N$7;$I$9)": 77,_x000D_
    "=RIK_AC(\"INF12__;INF01@E=1,S=1204,G=0,T=0,P=0:@R=A,S=1203,V=OUI:R=B,S=1163,V={0}:R=C,S=1118,V=Facture..Facture comptabilisée:R=D,S=1001|1035,V={1}:R=E,S=5,V={2}:\";$F$7;$N$7;$I$10)": 78,_x000D_
    "=RIK_AC(\"INF12__;INF01@E=1,S=1140,G=0,T=0,P=0:@R=A,S=1203,V=OUI:R=B,S=1163,V={0}:R=E,S=1118,V=Facture..Facture comptabilisée:R=D,S=5,V={1}:\";$F$7;$I$9)": 79,_x000D_
    "=RIK_AC(\"INF12__;INF01@E=1,S=1140,G=0,T=0,P=0:@R=A,S=1203,V=OUI:R=B,S=1163,V={0}:R=E,S=1118,V=Facture..Facture comptabilisée:R=F,S=1001|1035,V={1}:R=E,S=5,V={2}:\";$F$7;$N$7;$I$9)": 80_x000D_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"2023-05-03T11:55:00.6203278+02:00",_x000D_
          "LastRefreshDate": "2020-07-28T09:09:51.2252619+02:00",_x000D_
          "TotalRefreshCount": 2,_x000D_
          "CustomInfo": {}_x000D_
        }_x000D_
      },_x000D_
      "2": {_x000D_
        "$type": "Inside.Core.Formula.Definition.DefinitionAC, Inside.Core.Formula",_x000D_
        "ID": 2,_x000D_
        "Results": [_x000D_
          [_x000D_
            0.0_x000D_
          ]_x000D_
        ],_x000D_
        "Statistics": {_x000D_
          "CreationDate": "2023-05-03T11:55:00.6203278+02:00",_x000D_
          "LastRefreshDate": "2020-07-28T09:09:51.0036615+02:00",_x000D_
          "TotalRefreshCount": 2,_x000D_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"2023-05-03T11:55:00.6203278+02:00",_x000D_
          "LastRefreshDate": "2020-07-28T09:09:50.9079172+02:00",_x000D_
          "TotalRefreshCount": 2,_x000D_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"2023-05-03T11:55:00.6203278+02:00",_x000D_
          "LastRefreshDate": "2020-07-16T12:30:21.848692+02:00",_x000D_
          "TotalRefreshCount": 1,_x000D_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"2023-05-03T11:55:00.6203278+02:00",_x000D_
          "LastRefreshDate": "2020-07-28T09:10:01.0846469+02:00",_x000D_
          "TotalRefreshCount": 2,_x000D_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"2023-05-03T11:55:00.6203278+02:00",_x000D_
          "LastRefreshDate": "2020-07-28T09:10:01.0637027+02:00",_x000D_
          "TotalRefreshCount": 2,_x000D_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"2023-05-03T11:55:00.6203278+02:00",_x000D_
          "LastRefreshDate": "2020-07-28T09:10:01.0437591+02:00",_x000D_
          "TotalRefreshCount": 2,_x000D_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"2023-05-03T11:55:00.6203278+02:00",_x000D_
          "LastRefreshDate": "2020-07-16T12:30:35.5288314+02:00",_x000D_
          "TotalRefreshCount": 1,_x000D_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"2023-05-03T11:55:00.6203278+02:00",_x000D_
          "LastRefreshDate": "2020-07-28T09:09:51.1315132+02:00",_x000D_
          "TotalRefreshCount": 1,_x000D_
          "CustomInfo": {}_x000D_
        }_x000D_
      },_x000D_
      "10": {_x000D_
        "$type": "Inside.Core.Formula.Definition.DefinitionAC, Inside.Core.Formula",_x000D_
        "ID": 10,_x000D_
        "Results": [_x000D_
          [_x000D_
            0.0_x000D_
          ]_x000D_
        ],_x000D_
        "Statistics": {_x000D_
          "CreationDate": "2023-05-03T11:55:00.6203278+02:00",_x000D_
          "LastRefreshDate": "2020-07-28T09:10:01.0776791+02:00",_x000D_
          "TotalRefreshCount": 1,_x000D_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"2023-05-03T11:55:00.6203278+02:00",_x000D_
          "LastRefreshDate": "2020-07-28T09:10:08.3203903+02:00",_x000D_
          "TotalRefreshCount": 1,_x000D_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"2023-05-03T11:55:00.6203278+02:00",_x000D_
          "LastRefreshDate": "2020-07-28T09:10:08.3443249+02:00",_x000D_
          "TotalRefreshCount": 1,_x000D_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"2023-05-03T11:55:00.6203278+02:00",_x000D_
          "LastRefreshDate": "2020-07-28T09:10:08.3493115+02:00",_x000D_
          "TotalRefreshCount": 1,_x000D_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"2023-05-03T11:55:00.6203278+02:00",_x000D_
          "LastRefreshDate": "2020-07-28T09:10:08.3543056+02:00",_x000D_
          "TotalRefreshCount": 1,_x000D_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"2023-05-03T11:55:00.6203278+02:00",_x000D_
          "LastRefreshDate": "2020-07-28T09:11:14.8094888+02:00",_x000D_
          "TotalRefreshCount": 1,_x000D_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"2023-05-03T11:55:00.6203278+02:00",_x000D_
          "LastRefreshDate": "2020-07-28T09:11:14.903128+02:00",_x000D_
          "TotalRefreshCount": 1,_x000D_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"2023-05-03T11:55:00.6203278+02:00",_x000D_
          "LastRefreshDate": "2020-07-28T09:11:15.0123206+02:00",_x000D_
          "TotalRefreshCount": 1,_x000D_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"2023-05-03T11:55:00.6203278+02:00",_x000D_
          "LastRefreshDate": "2020-07-28T09:11:15.1060694+02:00",_x000D_
          "TotalRefreshCount": 1,_x000D_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"2023-05-03T11:55:00.6203278+02:00",_x000D_
          "LastRefreshDate": "2020-07-28T09:11:37.0869598+02:00",_x000D_
          "TotalRefreshCount": 1,_x000D_
          "CustomInfo": {}_x000D_
        }_x000D_
      },_x000D_
      "20": {_x000D_
        "$type": "Inside.Core.Formula.Definition.DefinitionAC, Inside.Core.Formula",_x000D_
        "ID": 20,_x000D_
        "Results": [_x000D_
          [_x000D_
            0.0_x000D_
          ]_x000D_
        ],_x000D_
        "Statistics": {_x000D_
          "CreationDate": "2023-05-03T11:55:00.6203278+02:00",_x000D_
          "LastRefreshDate": "2020-07-28T09:11:37.0909408+02:00",_x000D_
          "TotalRefreshCount": 1,_x000D_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"2023-05-03T11:55:00.6203278+02:00",_x000D_
          "LastRefreshDate": "2020-07-28T09:11:37.1088935+02:00",_x000D_
          "TotalRefreshCount": 1,_x000D_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"2023-05-03T11:55:00.6203278+02:00",_x000D_
          "LastRefreshDate": "2020-07-28T09:11:37.1258489+02:00",_x000D_
          "TotalRefreshCount": 1,_x000D_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"2023-05-03T11:55:00.6203278+02:00",_x000D_
          "LastRefreshDate": "2020-07-28T09:11:40.7799438+02:00",_x000D_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"2023-05-03T11:55:00.6203278+02:00",_x000D_
          "LastRefreshDate": "2020-07-28T09:11:40.7839327+02:00",_x000D_
          "TotalRefreshCount": 1,_x000D_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"2023-05-03T11:55:00.6203278+02:00",_x000D_
          "LastRefreshDate": "2020-07-28T09:11:40.7929352+02:00",_x000D_
          "TotalRefreshCount": 1,_x000D_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"2023-05-03T11:55:00.6203278+02:00",_x000D_
          "LastRefreshDate": "2020-07-28T09:11:40.8128561+02:00",_x000D_
          "TotalRefreshCount": 1,_x000D_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"2023-05-03T11:55:00.6203278+02:00",_x000D_
          "LastRefreshDate": "2020-07-28T09:13:33.4741599+02:00",_x000D_
          "TotalRefreshCount": 1,_x000D_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"2023-05-03T11:55:00.6203278+02:00",_x000D_
          "LastRefreshDate": "2020-07-28T09:13:33.5549449+02:00",_x000D_
          "TotalRefreshCount": 1,_x000D_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"2023-05-03T11:55:00.6203278+02:00",_x000D_
          "LastRefreshDate": "2020-07-28T09:13:40.1141371+02:00",_x000D_
          "TotalRefreshCount": 3,_x000D_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"2023-05-03T11:55:00.6203278+02:00",_x000D_
          "LastRefreshDate": "2020-07-28T09:13:33.7638126+02:00",_x000D_
          "TotalRefreshCount": 1,_x000D_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"2023-05-03T11:55:00.6203278+02:00",_x000D_
          "LastRefreshDate": "2020-07-28T09:13:40.0802286+02:00",_x000D_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"2023-05-03T11:55:00.6203278+02:00",_x000D_
          "LastRefreshDate": "2020-07-28T09:16:25.5103451+02:00",_x000D_
          "TotalRefreshCount": 3,_x000D_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"2023-05-03T11:55:00.6203278+02:00",_x000D_
          "LastRefreshDate": "2020-07-28T09:13:40.1171291+02:00",_x000D_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"2023-05-03T11:55:00.6203278+02:00",_x000D_
          "LastRefreshDate": "2020-07-28T09:16:25.4229916+02:00",_x000D_
          "TotalRefreshCount": 2,_x000D_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"2023-05-03T11:55:00.6203278+02:00",_x000D_
          "LastRefreshDate": "2020-07-28T09:13:43.5006098+02:00",_x000D_
          "TotalRefreshCount": 1,_x000D_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"2023-05-03T11:55:00.6203278+02:00",_x000D_
          "LastRefreshDate": "2020-07-28T09:16:25.7201585+02:00",_x000D_
          "TotalRefreshCount": 2,_x000D_
          "CustomInfo": {}_x000D_
        }_x000D_
      },_x000D_
      "37": {_x000D_
        "$ty</t>
  </si>
  <si>
    <t>pe": "Inside.Core.Formula.Definition.DefinitionAC, Inside.Core.Formula",_x000D_
        "ID": 37,_x000D_
        "Results": [_x000D_
          [_x000D_
            0.0_x000D_
          ]_x000D_
        ],_x000D_
        "Statistics": {_x000D_
          "CreationDate": "2023-05-03T11:55:00.6203278+02:00",_x000D_
          "LastRefreshDate": "2020-07-28T09:16:25.620813+02:00",_x000D_
          "TotalRefreshCount": 1,_x000D_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"2023-05-03T11:55:00.6203278+02:00",_x000D_
          "LastRefreshDate": "2020-07-28T09:18:38.2999986+02:00",_x000D_
          "TotalRefreshCount": 1,_x000D_
          "CustomInfo": {}_x000D_
        }_x000D_
      },_x000D_
      "39": {_x000D_
        "$type": "Inside.Core.Formula.Definition.DefinitionAC, Inside.Core.Formula",_x000D_
        "ID": 39,_x000D_
        "Results": [_x000D_
          [_x000D_
            73767.95_x000D_
          ]_x000D_
        ],_x000D_
        "Statistics": {_x000D_
          "CreationDate": "2023-05-03T11:55:00.6203278+02:00",_x000D_
          "LastRefreshDate": "2020-07-28T09:27:13.6718298+02:00",_x000D_
          "TotalRefreshCount": 5,_x000D_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"2023-05-03T11:55:00.6203278+02:00",_x000D_
          "LastRefreshDate": "2020-07-28T09:18:38.4955105+02:00",_x000D_
          "TotalRefreshCount": 1,_x000D_
          "CustomInfo": {}_x000D_
        }_x000D_
      },_x000D_
      "41": {_x000D_
        "$type": "Inside.Core.Formula.Definition.DefinitionAC, Inside.Core.Formula",_x000D_
        "ID": 41,_x000D_
        "Results": [_x000D_
          [_x000D_
            70298.2_x000D_
          ]_x000D_
        ],_x000D_
        "Statistics": {_x000D_
          "CreationDate": "2023-05-03T11:55:00.6203278+02:00",_x000D_
          "LastRefreshDate": "2020-07-28T09:27:13.6738238+02:00",_x000D_
          "TotalRefreshCount": 5,_x000D_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"2023-05-03T11:55:00.6203278+02:00",_x000D_
          "LastRefreshDate": "2020-07-28T09:27:13.6139843+02:00",_x000D_
          "TotalRefreshCount": 6,_x000D_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"2023-05-03T11:55:00.6203278+02:00",_x000D_
          "LastRefreshDate": "2020-07-28T09:24:03.995193+02:00",_x000D_
          "TotalRefreshCount": 2,_x000D_
          "CustomInfo": {}_x000D_
        }_x000D_
      },_x000D_
      "44": {_x000D_
        "$type": "Inside.Core.Formula.Definition.DefinitionAC, Inside.Core.Formula",_x000D_
        "ID": 44,_x000D_
        "Results": [_x000D_
          [_x000D_
            0.0_x000D_
          ]_x000D_
        ],_x000D_
        "Statistics": {_x000D_
          "CreationDate": "2023-05-03T11:55:00.6203278+02:00",_x000D_
          "LastRefreshDate": "2020-07-28T09:24:53.7125837+02:00",_x000D_
          "TotalRefreshCount": 1,_x000D_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"2023-05-03T11:55:00.6203278+02:00",_x000D_
          "LastRefreshDate": "2020-07-28T09:27:05.6933203+02:00",_x000D_
          "TotalRefreshCount": 2,_x000D_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"2023-05-03T11:55:00.6203278+02:00",_x000D_
          "LastRefreshDate": "2020-07-28T09:27:10.0959302+02:00",_x000D_
          "TotalRefreshCount": 1,_x000D_
          "CustomInfo": {}_x000D_
        }_x000D_
      },_x000D_
      "47": {_x000D_
        "$type": "Inside.Core.Formula.Definition.DefinitionAC, Inside.Core.Formula",_x000D_
        "ID": 47,_x000D_
        "Results": [_x000D_
          [_x000D_
            0.0_x000D_
          ]_x000D_
        ],_x000D_
        "Statistics": {_x000D_
          "CreationDate": "2023-05-03T11:55:00.6203278+02:00",_x000D_
          "LastRefreshDate": "2020-07-28T09:27:13.661859+02:00",_x000D_
          "TotalRefreshCount": 1,_x000D_
          "CustomInfo": {}_x000D_
        }_x000D_
      },_x000D_
      "48": {_x000D_
        "$type": "Inside.Core.Formula.Definition.DefinitionAC, Inside.Core.Formula",_x000D_
        "ID": 48,_x000D_
        "Results": [_x000D_
          [_x000D_
            0.0_x000D_
          ]_x000D_
        ],_x000D_
        "Statistics": {_x000D_
          "CreationDate": "2023-05-03T11:55:00.6203278+02:00",_x000D_
          "LastRefreshDate": "2020-07-28T09:28:59.956197+02:00",_x000D_
          "TotalRefreshCount": 2,_x000D_
          "CustomInfo": {}_x000D_
        }_x000D_
      },_x000D_
      "49": {_x000D_
        "$type": "Inside.Core.Formula.Definition.DefinitionAC, Inside.Core.Formula",_x000D_
        "ID": 49,_x000D_
        "Results": [_x000D_
          [_x000D_
            0.0_x000D_
          ]_x000D_
        ],_x000D_
        "Statistics": {_x000D_
          "CreationDate": "2023-05-03T11:55:00.6203278+02:00",_x000D_
          "LastRefreshDate": "2020-07-28T09:28:59.9681389+02:00",_x000D_
          "TotalRefreshCount": 2,_x000D_
          "CustomInfo": {}_x000D_
        }_x000D_
      },_x000D_
      "50": {_x000D_
        "$type": "Inside.Core.Formula.Definition.DefinitionAC, Inside.Core.Formula",_x000D_
        "ID": 50,_x000D_
        "Results": [_x000D_
          [_x000D_
            73767.95_x000D_
          ]_x000D_
        ],_x000D_
        "Statistics": {_x000D_
          "CreationDate": "2023-05-03T11:55:00.6203278+02:00",_x000D_
          "LastRefreshDate": "2020-07-28T09:28:59.9701339+02:00",_x000D_
          "TotalRefreshCount": 2,_x000D_
          "CustomInfo": {}_x000D_
        }_x000D_
      },_x000D_
      "51": {_x000D_
        "$type": "Inside.Core.Formula.Definition.DefinitionAC, Inside.Core.Formula",_x000D_
        "ID": 51,_x000D_
        "Results": [_x000D_
          [_x000D_
            70298.2_x000D_
          ]_x000D_
        ],_x000D_
        "Statistics": {_x000D_
          "CreationDate": "2023-05-03T11:55:00.6203278+02:00",_x000D_
          "LastRefreshDate": "2020-07-28T09:28:59.9731254+02:00",_x000D_
          "TotalRefreshCount": 2,_x000D_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"2023-05-03T11:55:00.6203278+02:00",_x000D_
          "LastRefreshDate": "2020-07-28T09:32:27.4401754+02:00",_x000D_
          "TotalRefreshCount": 1,_x000D_
          "CustomInfo": {}_x000D_
        }_x000D_
      },_x000D_
      "53": {_x000D_
        "$type": "Inside.Core.Formula.Definition.DefinitionAC, Inside.Core.Formula",_x000D_
        "ID": 53,_x000D_
        "Results": [_x000D_
          [_x000D_
            0.0_x000D_
          ]_x000D_
        ],_x000D_
        "Statistics": {_x000D_
          "CreationDate": "2023-05-03T11:55:00.6203278+02:00",_x000D_
          "LastRefreshDate": "2020-07-28T09:32:27.5768094+02:00",_x000D_
          "TotalRefreshCount": 1,_x000D_
          "CustomInfo": {}_x000D_
        }_x000D_
      },_x000D_
      "54": {_x000D_
        "$type": "Inside.Core.Formula.Definition.DefinitionAC, Inside.Core.Formula",_x000D_
        "ID": 54,_x000D_
        "Results": [_x000D_
          [_x000D_
            73767.95_x000D_
          ]_x000D_
        ],_x000D_
        "Statistics": {_x000D_
          "CreationDate": "2023-05-03T11:55:00.6203278+02:00",_x000D_
          "LastRefreshDate": "2020-07-28T09:33:37.7543109+02:00",_x000D_
          "TotalRefreshCount": 2,_x000D_
          "CustomInfo": {}_x000D_
        }_x000D_
      },_x000D_
      "55": {_x000D_
        "$type": "Inside.Core.Formula.Definition.DefinitionAC, Inside.Core.Formula",_x000D_
        "ID": 55,_x000D_
        "Results": [_x000D_
          [_x000D_
            70298.2_x000D_
          ]_x000D_
        ],_x000D_
        "Statistics": {_x000D_
          "CreationDate": "2023-05-03T11:55:00.6203278+02:00",_x000D_
          "LastRefreshDate": "2020-07-28T09:32:27.7553336+02:00",_x000D_
          "TotalRefreshCount": 1,_x000D_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"2023-05-03T11:55:00.6203278+02:00",_x000D_
          "LastRefreshDate": "2020-07-28T09:33:23.1885558+02:00",_x000D_
          "TotalRefreshCount": 1,_x000D_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"2023-05-03T11:55:00.6203278+02:00",_x000D_
          "LastRefreshDate": "2020-07-28T09:33:23.1965227+02:00",_x000D_
          "TotalRefreshCount": 1,_x000D_
          "CustomInfo": {}_x000D_
        }_x000D_
      },_x000D_
      "58": {_x000D_
        "$type": "Inside.Core.Formula.Definition.DefinitionAC, Inside.Core.Formula",_x000D_
        "ID": 58,_x000D_
        "Results": [_x000D_
          [_x000D_
            70298.2_x000D_
          ]_x000D_
        ],_x000D_
        "Statistics": {_x000D_
          "CreationDate": "2023-05-03T11:55:00.6203278+02:00",_x000D_
          "LastRefreshDate": "2020-07-28T09:33:37.8514649+02:00",_x000D_
          "TotalRefreshCount": 2,_x000D_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"2023-05-03T11:55:00.6203278+02:00",_x000D_
          "LastRefreshDate": "2020-07-28T09:33:37.5538235+02:00",_x000D_
          "TotalRefreshCount": 1,_x000D_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"2023-05-03T11:55:00.6203278+02:00",_x000D_
          "LastRefreshDate": "2020-07-28T09:33:50.7463037+02:00",_x000D_
          "TotalRefreshCount": 3,_x000D_
          "CustomInfo": {}_x000D_
        }_x000D_
      },_x000D_
      "61": {_x000D_
        "$type": "Inside.Core.Formula.Definition.DefinitionAC, Inside.Core.Formula",_x000D_
        "ID": 61,_x000D_
        "Results": [_x000D_
          [_x000D_
            0.0_x000D_
          ]_x000D_
        ],_x000D_
        "Statistics": {_x000D_
          "CreationDate": "2023-05-03T11:55:00.6203278+02:00",_x000D_
          "LastRefreshDate": "2020-07-28T09:33:44.8210077+02:00",_x000D_
          "TotalRefreshCount": 1,_x000D_
          "CustomInfo": {}_x000D_
        }_x000D_
      },_x000D_
      "62": {_x000D_
        "$type": "Inside.Core.Formula.Definition.DefinitionAC, Inside.Core.Formula",_x000D_
        "ID": 62,_x000D_
        "Results": [_x000D_
          [_x000D_
            73767.95_x000D_
          ]_x000D_
        ],_x000D_
        "Statistics": {_x000D_
          "CreationDate": "2023-05-03T11:55:00.6203278+02:00",_x000D_
          "LastRefreshDate": "2020-07-28T09:33:44.8289829+02:00",_x000D_
          "TotalRefreshCount": 1,_x000D_
          "CustomInfo": {}_x000D_
        }_x000D_
      },_x000D_
      "63": {_x000D_
        "$type": "Inside.Core.Formula.Definition.DefinitionAC, Inside.Core.Formula",_x000D_
        "ID": 63,_x000D_
        "Results": [_x000D_
          [_x000D_
            70298.2_x000D_
          ]_x000D_
        ],_x000D_
        "Statistics": {_x000D_
          "CreationDate": "2023-05-03T11:55:00.6203278+02:00",_x000D_
          "LastRefreshDate": "2020-07-28T09:33:44.8319742+02:00",_x000D_
          "TotalRefreshCount": 1,_x000D_
          "CustomInfo": {}_x000D_
        }_x000D_
      },_x000D_
      "64": {_x000D_
        "$type": "Inside.Core.Formula.Definition.DefinitionAC, Inside.Core.Formula",_x000D_
        "ID": 64,_x000D_
        "Results": [_x000D_
          [_x000D_
            0.0_x000D_
          ]_x000D_
        ],_x000D_
        "Statistics": {_x000D_
          "CreationDate": "2023-05-03T11:55:00.6203278+02:00",_x000D_
          "LastRefreshDate": "2020-07-28T09:33:50.7412891+02:00",_x000D_
          "TotalRefreshCount": 1,_x000D_
          "CustomInfo": {}_x000D_
        }_x000D_
      },_x000D_
      "65": {_x000D_
        "$type": "Inside.Core.Formula.Definition.DefinitionAC, Inside.Core.Formula",_x000D_
        "ID": 65,_x000D_
        "Results": [_x000D_
          [_x000D_
            73767.95_x000D_
          ]_x000D_
        ],_x000D_
        "Statistics": {_x000D_
          "CreationDate": "2023-05-03T11:55:00.6203278+02:00",_x000D_
          "LastRefreshDate": "2020-07-28T09:33:50.7492922+02:00",_x000D_
          "TotalRefreshCount": 1,_x000D_
          "CustomInfo": {}_x000D_
        }_x000D_
      },_x000D_
      "66": {_x000D_
        "$type": "Inside.Core.Formula.Definition.DefinitionAC, Inside.Core.Formula",_x000D_
        "ID": 66,_x000D_
        "Results": [_x000D_
          [_x000D_
            70298.2_x000D_
          ]_x000D_
        ],_x000D_
        "Statistics": {_x000D_
          "CreationDate": "2023-05-03T11:55:00.6203278+02:00",_x000D_
          "LastRefreshDate": "2020-07-28T09:33:50.7562739+02:00",_x000D_
          "TotalRefreshCount": 1,_x000D_
          "CustomInfo": {}_x000D_
        }_x000D_
      },_x000D_
      "67": {_x000D_
        "$type": "Inside.Core.Formula.Definition.DefinitionAC, Inside.Core.Formula",_x000D_
        "ID": 67,_x000D_
        "Results": [_x000D_
          [_x000D_
            0.0_x000D_
          ]_x000D_
        ],_x000D_
        "Statistics": {_x000D_
          "CreationDate": "2023-05-03T11:55:00.6203278+02:00",_x000D_
          "LastRefreshDate": "2020-08-10T14:50:02.4602692+02:00",_x000D_
          "TotalRefreshCount": 5,_x000D_
          "CustomInfo": {}_x000D_
        }_x000D_
      },_x000D_
      "68": {_x000D_
        "$type": "Inside.Core.Formula.Definition.DefinitionAC, Inside.Core.Formula",_x000D_
        "ID": 68,_x000D_
        "Results": [_x000D_
          [_x000D_
            0.0_x000D_
          ]_x000D_
        ],_x000D_
        "Statistics": {_x000D_
          "CreationDate": "2023-05-03T11:55:00.6203278+02:00",_x000D_
          "LastRefreshDate": "2020-08-10T14:50:02.6808346+02:00",_x000D_
          "TotalRefreshCount": 5,_x000D_
          "CustomInfo": {}_x000D_
        }_x000D_
      },_x000D_
      "69": {_x000D_
        "$type": "Inside.Core.Formula.Definition.DefinitionAC, Inside.Core.Formula",_x000D_
        "ID": 69,_x000D_
        "Results": [_x000D_
          [_x000D_
            73767.95_x000D_
          ]_x000D_
        ],_x000D_
        "Statistics": {_x000D_
          "CreationDate": "2023-05-03T11:55:00.6203278+02:00",_x000D_
          "LastRefreshDate": "2020-08-31T09:22:44.8006649+02:00",_x000D_
          "TotalRefreshCount": 4,_x000D_
          "CustomInfo": {}_x000D_
        }_x000D_
      },_x000D_
      "70": {_x000D_
        "$type": "Inside.Core.Formula.Definition.DefinitionAC, Inside.Core.Formula",_x000D_
        "ID": 70,_x000D_
        "Results": [_x000D_
          [_x000D_
            29321.36_x000D_
          ]_x000D_
        ],_x000D_
        "Statistics": {_x000D_
          "CreationDate": "2023-05-03T11:55:00.6203278+02:00",_x000D_
          "LastRefreshDate": "2020-08-31T09:22:44.6957964+02:00",_x000D_
          "TotalRefreshCount": 7,_x000D_
          "CustomInfo": {}_x000D_
        }_x000D_
      },_x000D_
      "71": {_x000D_
        "$type": "Inside.Core.Formula.Definition.DefinitionAC, Inside.Core.Formula",_x000D_
        "ID": 71,_x000D_
        "Results": [_x000D_
          [_x000D_
            31136.36_x000D_
          ]_x000D_
        ],_x000D_
        "Statistics": {_x000D_
          "CreationDate": "2023-05-03T11:55:00.6203278+02:00",_x000D_
          "LastRefreshDate": "2020-08-31T09:22:44.9412867+02:00",_x000D_
          "TotalRefreshCount": 2,_x000D_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"2023-05-03T11:55:00.6203278+02:00",_x000D_
          "LastRefreshDate": "2020-08-31T09:22:44.5510534+02:00",_x000D_
          "TotalRefreshCount": 2,_x000D_
          "CustomInfo": {}_x000D_
        }_x000D_
      },_x000D_
      "73": {_x000D_
        "$type": "Inside.Core.Formula.Definition.DefinitionAC, Inside.Core.Formula",_x000D_
        "ID": 73,_x000D_
        "Results": [_x000D_
          [_x000D_
            0.0_x000D_
          ]_x000D_
        ],_x000D_
        "Statistics": {_x000D_
          "CreationDate": "2023-05-03T11:55:00.6203278+02:00",_x000D_
          "LastRefreshDate": "2022-02-22T09:19:05.1401738+01:00",_x000D_
          "TotalRefreshCount": 2,_x000D_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"2023-05-03T11:55:00.6203278+02:00",_x000D_
          "LastRefreshDate": "2022-02-22T09:19:08.7485079+01:00",_x000D_
          "TotalRefreshCount": 2,_x000D_
          "CustomInfo": {}_x000D_
        }_x000D_
      },_x000D_
      "75": {_x000D_
        "$type": "Inside.Core.Formula.Definition.DefinitionAC, Inside.Core.Formula",_x000D_
        "ID": 75,_x000D_
        "Results": [_x000D_
          [_x000D_
            0.0_x000D_
          ]_x000D_
        ],_x000D_
        "Statistics": {_x000D_
          "CreationDate": "2023-05-03T11:55:00.6203278+02:00",_x000D_
          "LastRefreshDate": "2022-02-22T09:19:14.2249226+01:00",_x000D_
          "TotalRefreshCount": 2,_x000D_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"2023-05-03T11:55:00.6203278+02:00",_x000D_
          "LastRefreshDate": "2022-02-22T09:19:15.9810877+01:00",_x000D_
          "TotalRefreshCount": 2,_x000D_
          "CustomInfo": {}_x000D_
        }_x000D_
      },_x000D_
      "77": {_x000D_
        "$type": "Inside.Core.Formula.Definition.DefinitionAC, Inside.Core.Formula",_x000D_
        "ID": 77,_x000D_
        "Results": [_x000D_
          [_x000D_
            46718.62_x000D_
          ]_x000D_
        ],_x000D_
        "Statistics": {_x000D_
          "CreationDate": "2023-05-03T11:55:00.6203278+02:00",_x000D_
          "LastRefreshDate": "2022-04-25T11:42:22.5614647+02:00",_x000D_
          "TotalRefreshCount": 10,_x000D_
          "CustomInfo": {}_x000D_
        }_x000D_
      },_x000D_
      "78": {_x000D_
        "$type": "Inside.Core.Formula.Definition.DefinitionAC, Inside.Core.Formula",_x000D_
        "ID": 78,_x000D_
        "Results": [_x000D_
          [_x000D_
            0.0_x000D_
          ]_x000D_
        ],_x000D_
        "Statistics": {_x000D_
          "CreationDate": "2023-05-03T11:55:00.6203278+02:00",_x000D_
          "LastRefreshDate": "2022-04-25T11:42:26.2661181+02:00",_x000D_
          "TotalRefreshCount": 7,_x000D_
          "CustomInfo": {}_x000D_
        }_x000D_
      },_x000D_
      "79": {_x000D_
        "$type": "Inside.Core.Formula.Definition.DefinitionAC, Inside.Core.Formula",_x000D_
        "ID": 79,_x000D_
        "Results": [_x000D_
          [_x000D_
            230080.95_x000D_
          ]_x000D_
        ],_x000D_
        "Statistics": {_x000D_
          "CreationDate": "2023-05-03T11:55:00.6203278+02:00",_x000D_
          "LastRefreshDate": "2022-04-25T11:42:25.3678764+02:00",_x000D_
          "TotalRefreshCount": 3,_x000D_
          "CustomInfo": {}_x000D_
        }_x000D_
      },_x000D_
      "80": {_x000D_
        "$type": "Inside.Core.Formula.Definition.DefinitionAC, Inside.Core.Formula",_x000D_
        "ID": 80,_x000D_
        "Results": [_x000D_
          [_x000D_
            183626.62_x000D_
          ]_x000D_
        ],_x000D_
        "Statistics": {_x000D_
          "CreationDate": "2023-05-03T11:55:00.6203278+02:00",_x000D_
          "LastRefreshDate": "2022-04-25T11:42:23.5464498+02:00",_x000D_
          "TotalRefreshCount": 7,_x000D_
          "CustomInfo": {}_x000D_
        }_x000D_
      }_x000D_
    },_x000D_
    "LastID": 80_x000D_
  }_x000D_
}</t>
  </si>
  <si>
    <t>DÉCOUVREZ SAGE BI REPORTING</t>
  </si>
  <si>
    <t>CONNECTEZ VOUS À SAGE BI REPORTING</t>
  </si>
  <si>
    <t>CHANGEZ LES CRITÈRES DE SÉLECTION OU ACTUALISER LES DIFFÉRENTES FEUILLES</t>
  </si>
  <si>
    <t>ANALYSEZ LE RÉSULTAT</t>
  </si>
  <si>
    <r>
      <rPr>
        <b/>
        <sz val="18"/>
        <color theme="2" tint="-0.89999084444715716"/>
        <rFont val="Sage Text"/>
      </rPr>
      <t>Sage BI Reporting</t>
    </r>
    <r>
      <rPr>
        <sz val="18"/>
        <color theme="2" tint="-0.89999084444715716"/>
        <rFont val="Sage Text"/>
      </rPr>
      <t xml:space="preserve"> s’adapte à toutes vos demandes pour vos tableaux de bord récurrents ou vos analyses ponctuelles.
Les analyses, effectuées instantanément peuvent ensuite être réactualisées, justifiées et présentées selon différentes vues et caractéristiques.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</si>
</sst>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\ _€_-;\-* #,##0\ _€_-;_-* &quot;-&quot;??\ _€_-;_-@_-"/>
    <numFmt numFmtId="166" formatCode="&quot;+&quot;0%;&quot;-&quot;0%"/>
    <numFmt numFmtId="167" formatCode="&quot;+&quot;0%\ &quot;ENTRE N et N-1&quot;;&quot;-&quot;0%\ &quot;ENTRE N et N-1&quot;"/>
  </numFmts>
  <fonts count="27" x14ac:knownFonts="1">
    <font>
      <sz val="11"/>
      <color theme="1"/>
      <name val="Segoe UI Light"/>
      <family val="2"/>
      <scheme val="minor"/>
    </font>
    <font>
      <sz val="11"/>
      <color theme="1"/>
      <name val="Segoe UI Light"/>
      <family val="2"/>
      <scheme val="minor"/>
    </font>
    <font>
      <sz val="11"/>
      <color theme="0"/>
      <name val="Segoe UI Light"/>
      <family val="2"/>
      <scheme val="minor"/>
    </font>
    <font>
      <b/>
      <sz val="9"/>
      <color indexed="81"/>
      <name val="Tahoma"/>
      <family val="2"/>
    </font>
    <font>
      <sz val="8"/>
      <name val="Arial"/>
      <family val="2"/>
    </font>
    <font>
      <sz val="26"/>
      <color rgb="FF3C424F"/>
      <name val="Segoe UI Light"/>
      <family val="2"/>
    </font>
    <font>
      <sz val="10"/>
      <color theme="1"/>
      <name val="Calibri"/>
      <family val="2"/>
    </font>
    <font>
      <sz val="10"/>
      <name val="Tahoma"/>
      <family val="2"/>
    </font>
    <font>
      <sz val="14"/>
      <color theme="0"/>
      <name val="Segoe UI"/>
      <family val="2"/>
    </font>
    <font>
      <b/>
      <sz val="28"/>
      <color rgb="FF3C424F"/>
      <name val="Segoe UI Light"/>
      <family val="2"/>
    </font>
    <font>
      <b/>
      <sz val="18"/>
      <color theme="1"/>
      <name val="Segoe UI Light"/>
      <family val="2"/>
      <scheme val="minor"/>
    </font>
    <font>
      <b/>
      <sz val="18"/>
      <color theme="0"/>
      <name val="Segoe UI"/>
      <family val="2"/>
    </font>
    <font>
      <b/>
      <sz val="36"/>
      <color theme="0"/>
      <name val="Segoe UI"/>
      <family val="2"/>
      <scheme val="major"/>
    </font>
    <font>
      <b/>
      <sz val="18"/>
      <color theme="0"/>
      <name val="Segoe UI"/>
      <family val="2"/>
      <scheme val="major"/>
    </font>
    <font>
      <sz val="14"/>
      <color theme="1"/>
      <name val="Segoe UI Black"/>
      <family val="2"/>
    </font>
    <font>
      <i/>
      <sz val="13"/>
      <color theme="7"/>
      <name val="Segoe UI Light"/>
      <family val="2"/>
    </font>
    <font>
      <i/>
      <sz val="13"/>
      <color theme="1"/>
      <name val="Segoe UI Light"/>
      <family val="2"/>
      <scheme val="minor"/>
    </font>
    <font>
      <i/>
      <sz val="13"/>
      <color theme="0"/>
      <name val="Segoe UI Light"/>
      <family val="2"/>
      <scheme val="minor"/>
    </font>
    <font>
      <b/>
      <sz val="18"/>
      <color theme="1"/>
      <name val="Segoe UI Semibold"/>
      <family val="2"/>
    </font>
    <font>
      <b/>
      <sz val="16"/>
      <color theme="0"/>
      <name val="Segoe UI Semibold"/>
      <family val="2"/>
    </font>
    <font>
      <sz val="22"/>
      <color theme="0"/>
      <name val="Sage Headline Black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Century Gothic"/>
      <family val="2"/>
    </font>
    <font>
      <sz val="18"/>
      <color theme="2" tint="-0.89999084444715716"/>
      <name val="Sage Text"/>
    </font>
    <font>
      <b/>
      <sz val="18"/>
      <color theme="2" tint="-0.89999084444715716"/>
      <name val="Sage Text"/>
    </font>
    <font>
      <sz val="16"/>
      <color theme="2" tint="-0.89999084444715716"/>
      <name val="Sage UI Medium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9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0" fontId="6" fillId="0" borderId="0"/>
    <xf numFmtId="0" fontId="7" fillId="0" borderId="3">
      <alignment horizontal="left"/>
    </xf>
    <xf numFmtId="164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5" fillId="0" borderId="0" xfId="2" applyFont="1" applyAlignment="1">
      <alignment horizontal="left" vertical="center"/>
    </xf>
    <xf numFmtId="0" fontId="2" fillId="3" borderId="2" xfId="0" applyFont="1" applyFill="1" applyBorder="1"/>
    <xf numFmtId="49" fontId="1" fillId="0" borderId="1" xfId="0" applyNumberFormat="1" applyFont="1" applyBorder="1"/>
    <xf numFmtId="165" fontId="1" fillId="0" borderId="0" xfId="5" applyNumberFormat="1" applyFont="1"/>
    <xf numFmtId="2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2" fillId="3" borderId="0" xfId="0" applyFont="1" applyFill="1"/>
    <xf numFmtId="0" fontId="9" fillId="0" borderId="0" xfId="2" applyFont="1" applyAlignment="1">
      <alignment horizontal="left" vertical="center" indent="4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167" fontId="8" fillId="7" borderId="2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166" fontId="11" fillId="7" borderId="20" xfId="1" applyNumberFormat="1" applyFont="1" applyFill="1" applyBorder="1" applyAlignment="1" applyProtection="1">
      <alignment horizontal="center"/>
      <protection hidden="1"/>
    </xf>
    <xf numFmtId="4" fontId="1" fillId="0" borderId="0" xfId="0" applyNumberFormat="1" applyFont="1"/>
    <xf numFmtId="49" fontId="0" fillId="0" borderId="0" xfId="0" applyNumberFormat="1"/>
    <xf numFmtId="4" fontId="0" fillId="0" borderId="0" xfId="0" applyNumberFormat="1"/>
    <xf numFmtId="0" fontId="2" fillId="0" borderId="0" xfId="0" applyFont="1"/>
    <xf numFmtId="166" fontId="2" fillId="0" borderId="0" xfId="0" applyNumberFormat="1" applyFont="1"/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15" fillId="0" borderId="8" xfId="4" applyNumberFormat="1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17" fillId="0" borderId="0" xfId="0" applyFont="1"/>
    <xf numFmtId="0" fontId="15" fillId="0" borderId="8" xfId="4" applyFont="1" applyBorder="1" applyAlignment="1" applyProtection="1">
      <alignment horizontal="center" vertical="center"/>
      <protection locked="0"/>
    </xf>
    <xf numFmtId="0" fontId="19" fillId="5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23" fillId="0" borderId="0" xfId="0" applyFont="1" applyAlignment="1">
      <alignment horizontal="left" indent="2"/>
    </xf>
    <xf numFmtId="0" fontId="0" fillId="8" borderId="23" xfId="0" applyFill="1" applyBorder="1"/>
    <xf numFmtId="0" fontId="0" fillId="8" borderId="0" xfId="0" applyFill="1"/>
    <xf numFmtId="0" fontId="20" fillId="9" borderId="0" xfId="0" applyFont="1" applyFill="1" applyAlignment="1">
      <alignment horizontal="left" vertical="center" indent="2"/>
    </xf>
    <xf numFmtId="0" fontId="21" fillId="9" borderId="0" xfId="0" applyFont="1" applyFill="1" applyAlignment="1">
      <alignment vertical="center"/>
    </xf>
    <xf numFmtId="0" fontId="22" fillId="9" borderId="0" xfId="0" applyFont="1" applyFill="1" applyAlignment="1">
      <alignment horizontal="center"/>
    </xf>
    <xf numFmtId="49" fontId="22" fillId="9" borderId="0" xfId="0" quotePrefix="1" applyNumberFormat="1" applyFont="1" applyFill="1" applyAlignment="1">
      <alignment horizontal="center"/>
    </xf>
    <xf numFmtId="49" fontId="22" fillId="9" borderId="0" xfId="0" applyNumberFormat="1" applyFont="1" applyFill="1"/>
    <xf numFmtId="0" fontId="0" fillId="9" borderId="0" xfId="0" applyFill="1"/>
    <xf numFmtId="49" fontId="22" fillId="9" borderId="0" xfId="0" applyNumberFormat="1" applyFont="1" applyFill="1" applyAlignment="1">
      <alignment horizontal="center"/>
    </xf>
    <xf numFmtId="0" fontId="24" fillId="8" borderId="23" xfId="0" applyFont="1" applyFill="1" applyBorder="1" applyAlignment="1">
      <alignment horizontal="center" vertical="center" wrapText="1"/>
    </xf>
    <xf numFmtId="0" fontId="24" fillId="8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indent="2"/>
    </xf>
  </cellXfs>
  <cellStyles count="7">
    <cellStyle name="Filter Input Text" xfId="4" xr:uid="{00000000-0005-0000-0000-000000000000}"/>
    <cellStyle name="Milliers 2" xfId="5" xr:uid="{00000000-0005-0000-0000-000002000000}"/>
    <cellStyle name="Normal" xfId="0" builtinId="0"/>
    <cellStyle name="Normal 2" xfId="2" xr:uid="{00000000-0005-0000-0000-000004000000}"/>
    <cellStyle name="Normal 5" xfId="3" xr:uid="{00000000-0005-0000-0000-000005000000}"/>
    <cellStyle name="Normal 6" xfId="6" xr:uid="{1B4E76C2-6297-4957-94E2-B334895FC647}"/>
    <cellStyle name="Pourcentage" xfId="1" builtinId="5"/>
  </cellStyles>
  <dxfs count="0"/>
  <tableStyles count="0" defaultTableStyle="TableStyleMedium2" defaultPivotStyle="PivotStyleLight16"/>
  <colors>
    <mruColors>
      <color rgb="FF87CFE7"/>
      <color rgb="FF01B8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70186521887699E-2"/>
          <c:y val="5.8132310609934172E-2"/>
          <c:w val="0.75353694256852577"/>
          <c:h val="0.73230046651997016"/>
        </c:manualLayout>
      </c:layout>
      <c:barChart>
        <c:barDir val="col"/>
        <c:grouping val="stacked"/>
        <c:varyColors val="0"/>
        <c:ser>
          <c:idx val="5"/>
          <c:order val="5"/>
          <c:tx>
            <c:v>BAOR01</c:v>
          </c:tx>
          <c:invertIfNegative val="0"/>
          <c:cat>
            <c:strLit>
              <c:ptCount val="3"/>
              <c:pt idx="0">
                <c:v>GENDRON    Bernard</c:v>
              </c:pt>
              <c:pt idx="1">
                <c:v>PANDAN    Tiffany</c:v>
              </c:pt>
              <c:pt idx="2">
                <c:v>RANDOR    Rémi</c:v>
              </c:pt>
            </c:strLit>
          </c:cat>
          <c:val>
            <c:numLit>
              <c:formatCode>General</c:formatCode>
              <c:ptCount val="3"/>
              <c:pt idx="0">
                <c:v>2352</c:v>
              </c:pt>
              <c:pt idx="1">
                <c:v>0</c:v>
              </c:pt>
              <c:pt idx="2">
                <c:v>1790</c:v>
              </c:pt>
            </c:numLit>
          </c:val>
          <c:extLst>
            <c:ext xmlns:c16="http://schemas.microsoft.com/office/drawing/2014/chart" uri="{C3380CC4-5D6E-409C-BE32-E72D297353CC}">
              <c16:uniqueId val="{00000001-979E-4B82-8119-A8C00DFF9897}"/>
            </c:ext>
          </c:extLst>
        </c:ser>
        <c:ser>
          <c:idx val="6"/>
          <c:order val="6"/>
          <c:tx>
            <c:v>CHAOR42</c:v>
          </c:tx>
          <c:invertIfNegative val="0"/>
          <c:cat>
            <c:strLit>
              <c:ptCount val="3"/>
              <c:pt idx="0">
                <c:v>GENDRON    Bernard</c:v>
              </c:pt>
              <c:pt idx="1">
                <c:v>PANDAN    Tiffany</c:v>
              </c:pt>
              <c:pt idx="2">
                <c:v>RANDOR    Rémi</c:v>
              </c:pt>
            </c:strLit>
          </c:cat>
          <c:val>
            <c:numLit>
              <c:formatCode>General</c:formatCode>
              <c:ptCount val="3"/>
              <c:pt idx="0">
                <c:v>940.8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79E-4B82-8119-A8C00DFF9897}"/>
            </c:ext>
          </c:extLst>
        </c:ser>
        <c:ser>
          <c:idx val="7"/>
          <c:order val="7"/>
          <c:tx>
            <c:v>CHORFA</c:v>
          </c:tx>
          <c:invertIfNegative val="0"/>
          <c:cat>
            <c:strLit>
              <c:ptCount val="3"/>
              <c:pt idx="0">
                <c:v>GENDRON    Bernard</c:v>
              </c:pt>
              <c:pt idx="1">
                <c:v>PANDAN    Tiffany</c:v>
              </c:pt>
              <c:pt idx="2">
                <c:v>RANDOR    Rémi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1071</c:v>
              </c:pt>
            </c:numLit>
          </c:val>
          <c:extLst>
            <c:ext xmlns:c16="http://schemas.microsoft.com/office/drawing/2014/chart" uri="{C3380CC4-5D6E-409C-BE32-E72D297353CC}">
              <c16:uniqueId val="{00000003-979E-4B82-8119-A8C00DFF9897}"/>
            </c:ext>
          </c:extLst>
        </c:ser>
        <c:ser>
          <c:idx val="10"/>
          <c:order val="10"/>
          <c:tx>
            <c:v>LINGOR18</c:v>
          </c:tx>
          <c:invertIfNegative val="0"/>
          <c:cat>
            <c:strLit>
              <c:ptCount val="3"/>
              <c:pt idx="0">
                <c:v>GENDRON    Bernard</c:v>
              </c:pt>
              <c:pt idx="1">
                <c:v>PANDAN    Tiffany</c:v>
              </c:pt>
              <c:pt idx="2">
                <c:v>RANDOR    Rémi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161400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979E-4B82-8119-A8C00DFF9897}"/>
            </c:ext>
          </c:extLst>
        </c:ser>
        <c:ser>
          <c:idx val="11"/>
          <c:order val="11"/>
          <c:tx>
            <c:v>PAEM001</c:v>
          </c:tx>
          <c:invertIfNegative val="0"/>
          <c:cat>
            <c:strLit>
              <c:ptCount val="3"/>
              <c:pt idx="0">
                <c:v>GENDRON    Bernard</c:v>
              </c:pt>
              <c:pt idx="1">
                <c:v>PANDAN    Tiffany</c:v>
              </c:pt>
              <c:pt idx="2">
                <c:v>RANDOR    Rémi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26500</c:v>
              </c:pt>
            </c:numLit>
          </c:val>
          <c:extLst>
            <c:ext xmlns:c16="http://schemas.microsoft.com/office/drawing/2014/chart" uri="{C3380CC4-5D6E-409C-BE32-E72D297353CC}">
              <c16:uniqueId val="{00000007-979E-4B82-8119-A8C00DFF9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0751248"/>
        <c:axId val="5175657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GENDRON    Bernard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76F7-4488-919C-186F85938AD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HAMAND    Eddy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6F7-4488-919C-186F85938AD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PANDAN    Tiffany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6F7-4488-919C-186F85938AD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RANDOR    Rémi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6F7-4488-919C-186F85938AD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CA HT brut</c:v>
                </c:tx>
                <c:spPr>
                  <a:solidFill>
                    <a:schemeClr val="accent1"/>
                  </a:solidFill>
                </c:spPr>
                <c:invertIfNegative val="0"/>
                <c:dLbls>
                  <c:numFmt formatCode="#,##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>
                          <a:solidFill>
                            <a:schemeClr val="bg1">
                              <a:lumMod val="50000"/>
                            </a:schemeClr>
                          </a:solidFill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EE1-42AF-BBA6-ED45AC34D487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v>CHSR10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79E-4B82-8119-A8C00DFF9897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INSIDE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79E-4B82-8119-A8C00DFF9897}"/>
                  </c:ext>
                </c:extLst>
              </c15:ser>
            </c15:filteredBarSeries>
          </c:ext>
        </c:extLst>
      </c:barChart>
      <c:catAx>
        <c:axId val="71075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/>
            </a:pPr>
            <a:endParaRPr lang="fr-FR"/>
          </a:p>
        </c:txPr>
        <c:crossAx val="517565776"/>
        <c:crosses val="autoZero"/>
        <c:auto val="1"/>
        <c:lblAlgn val="ctr"/>
        <c:lblOffset val="100"/>
        <c:noMultiLvlLbl val="0"/>
      </c:catAx>
      <c:valAx>
        <c:axId val="517565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710751248"/>
        <c:crosses val="autoZero"/>
        <c:crossBetween val="between"/>
      </c:valAx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19752089193622"/>
          <c:y val="6.6968022769127736E-2"/>
          <c:w val="0.83022227410914451"/>
          <c:h val="0.79291219938542346"/>
        </c:manualLayout>
      </c:layout>
      <c:bubbleChart>
        <c:varyColors val="0"/>
        <c:ser>
          <c:idx val="3"/>
          <c:order val="3"/>
          <c:tx>
            <c:v/>
          </c:tx>
          <c:invertIfNegative val="0"/>
          <c:xVal>
            <c:numLit>
              <c:formatCode>General</c:formatCode>
              <c:ptCount val="2"/>
              <c:pt idx="0">
                <c:v>1864.24</c:v>
              </c:pt>
              <c:pt idx="1">
                <c:v>29959.02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29959.02</c:v>
              </c:pt>
            </c:numLit>
          </c:yVal>
          <c:bubbleSize>
            <c:numLit>
              <c:formatCode>General</c:formatCode>
              <c:ptCount val="2"/>
              <c:pt idx="0">
                <c:v>0</c:v>
              </c:pt>
              <c:pt idx="1">
                <c:v>179817.02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3-8EBF-4C5C-921D-DD930440A93F}"/>
            </c:ext>
          </c:extLst>
        </c:ser>
        <c:ser>
          <c:idx val="2"/>
          <c:order val="2"/>
          <c:tx>
            <c:v>Pierres</c:v>
          </c:tx>
          <c:spPr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1864.24</c:v>
              </c:pt>
              <c:pt idx="1">
                <c:v>29959.02</c:v>
              </c:pt>
            </c:numLit>
          </c:xVal>
          <c:yVal>
            <c:numLit>
              <c:formatCode>General</c:formatCode>
              <c:ptCount val="2"/>
              <c:pt idx="0">
                <c:v>1864.24</c:v>
              </c:pt>
              <c:pt idx="1">
                <c:v>0</c:v>
              </c:pt>
            </c:numLit>
          </c:yVal>
          <c:bubbleSize>
            <c:numLit>
              <c:formatCode>General</c:formatCode>
              <c:ptCount val="2"/>
              <c:pt idx="0">
                <c:v>3809.6</c:v>
              </c:pt>
              <c:pt idx="1">
                <c:v>0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2-8EBF-4C5C-921D-DD930440A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741639823"/>
        <c:axId val="1838681055"/>
        <c:extLst>
          <c:ext xmlns:c15="http://schemas.microsoft.com/office/drawing/2012/chart" uri="{02D57815-91ED-43cb-92C2-25804820EDAC}">
            <c15:filteredBubbleSeries>
              <c15:ser>
                <c:idx val="0"/>
                <c:order val="0"/>
                <c:tx>
                  <c:v>Printemps/été</c:v>
                </c:tx>
                <c:spPr>
                  <a:solidFill>
                    <a:schemeClr val="tx2"/>
                  </a:solidFill>
                </c:spPr>
                <c:invertIfNegative val="0"/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>
                  <c:ext xmlns:c16="http://schemas.microsoft.com/office/drawing/2014/chart" uri="{C3380CC4-5D6E-409C-BE32-E72D297353CC}">
                    <c16:uniqueId val="{00000001-0814-4D63-BF8C-FD97C3D6A7D8}"/>
                  </c:ext>
                </c:extLst>
              </c15:ser>
            </c15:filteredBubbleSeries>
            <c15:filteredBubbleSeries>
              <c15:ser>
                <c:idx val="1"/>
                <c:order val="1"/>
                <c:tx>
                  <c:v/>
                </c:tx>
                <c:invertIfNegative val="0"/>
                <c:dLbls>
                  <c:numFmt formatCode="#,##0" sourceLinked="0"/>
                  <c:spPr>
                    <a:noFill/>
                    <a:ln>
                      <a:noFill/>
                    </a:ln>
                    <a:effectLst/>
                  </c:sp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EBF-4C5C-921D-DD930440A93F}"/>
                  </c:ext>
                </c:extLst>
              </c15:ser>
            </c15:filteredBubbleSeries>
          </c:ext>
        </c:extLst>
      </c:bubbleChart>
      <c:valAx>
        <c:axId val="1741639823"/>
        <c:scaling>
          <c:orientation val="minMax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838681055"/>
        <c:crosses val="autoZero"/>
        <c:crossBetween val="midCat"/>
      </c:valAx>
      <c:valAx>
        <c:axId val="1838681055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741639823"/>
        <c:crosses val="autoZero"/>
        <c:crossBetween val="midCat"/>
      </c:valAx>
    </c:plotArea>
    <c:legend>
      <c:legendPos val="b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'Dashboard Analyse Famille'!$D$32</c:f>
              <c:numCache>
                <c:formatCode>"+"0%;"-"0%</c:formatCode>
                <c:ptCount val="1"/>
                <c:pt idx="0">
                  <c:v>0.79809571370424182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12-4D82-AA97-FE8CAADB1B88}"/>
            </c:ext>
          </c:extLst>
        </c:ser>
        <c:ser>
          <c:idx val="0"/>
          <c:order val="1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val>
            <c:numRef>
              <c:f>'Dashboard Analyse Famille'!$D$31</c:f>
              <c:numCache>
                <c:formatCode>"+"0%;"-"0%</c:formatCode>
                <c:ptCount val="1"/>
                <c:pt idx="0">
                  <c:v>0.20190428629575818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2-4D82-AA97-FE8CAADB1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6943439"/>
        <c:axId val="1838715167"/>
      </c:barChart>
      <c:catAx>
        <c:axId val="1826943439"/>
        <c:scaling>
          <c:orientation val="minMax"/>
        </c:scaling>
        <c:delete val="1"/>
        <c:axPos val="b"/>
        <c:majorTickMark val="none"/>
        <c:minorTickMark val="none"/>
        <c:tickLblPos val="nextTo"/>
        <c:crossAx val="1838715167"/>
        <c:crosses val="autoZero"/>
        <c:auto val="1"/>
        <c:lblAlgn val="ctr"/>
        <c:lblOffset val="100"/>
        <c:noMultiLvlLbl val="0"/>
      </c:catAx>
      <c:valAx>
        <c:axId val="1838715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6943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'Dashboard Analyse Famille'!$B$32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2-4579-A055-A8A3584E7EC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'Dashboard Analyse Famille'!$B$31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2-4579-A055-A8A3584E7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6943439"/>
        <c:axId val="1838715167"/>
      </c:barChart>
      <c:catAx>
        <c:axId val="1826943439"/>
        <c:scaling>
          <c:orientation val="minMax"/>
        </c:scaling>
        <c:delete val="1"/>
        <c:axPos val="b"/>
        <c:majorTickMark val="none"/>
        <c:minorTickMark val="none"/>
        <c:tickLblPos val="nextTo"/>
        <c:crossAx val="1838715167"/>
        <c:crosses val="autoZero"/>
        <c:auto val="1"/>
        <c:lblAlgn val="ctr"/>
        <c:lblOffset val="100"/>
        <c:noMultiLvlLbl val="0"/>
      </c:catAx>
      <c:valAx>
        <c:axId val="1838715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6943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51D3CF0-93C5-4511-AE29-08AC945C1A19}"/>
            </a:ext>
          </a:extLst>
        </xdr:cNvPr>
        <xdr:cNvSpPr/>
      </xdr:nvSpPr>
      <xdr:spPr>
        <a:xfrm>
          <a:off x="682743" y="1011553"/>
          <a:ext cx="107832" cy="4276726"/>
        </a:xfrm>
        <a:prstGeom prst="rect">
          <a:avLst/>
        </a:prstGeom>
        <a:solidFill>
          <a:schemeClr val="bg2">
            <a:lumMod val="1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554248</xdr:colOff>
      <xdr:row>5</xdr:row>
      <xdr:rowOff>124720</xdr:rowOff>
    </xdr:from>
    <xdr:to>
      <xdr:col>1</xdr:col>
      <xdr:colOff>114820</xdr:colOff>
      <xdr:row>7</xdr:row>
      <xdr:rowOff>47691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3A6792BA-5F72-4609-8063-8A632535E8B5}"/>
            </a:ext>
          </a:extLst>
        </xdr:cNvPr>
        <xdr:cNvSpPr>
          <a:spLocks noChangeAspect="1"/>
        </xdr:cNvSpPr>
      </xdr:nvSpPr>
      <xdr:spPr>
        <a:xfrm>
          <a:off x="550438" y="1593475"/>
          <a:ext cx="354957" cy="361121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23</xdr:col>
      <xdr:colOff>627305</xdr:colOff>
      <xdr:row>0</xdr:row>
      <xdr:rowOff>181201</xdr:rowOff>
    </xdr:from>
    <xdr:ext cx="1169035" cy="660400"/>
    <xdr:pic>
      <xdr:nvPicPr>
        <xdr:cNvPr id="4" name="Graphic 17">
          <a:extLst>
            <a:ext uri="{FF2B5EF4-FFF2-40B4-BE49-F238E27FC236}">
              <a16:creationId xmlns:a16="http://schemas.microsoft.com/office/drawing/2014/main" id="{A2230562-67F7-4D26-A6F7-B54083D0A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109615" y="179296"/>
          <a:ext cx="1169035" cy="660400"/>
        </a:xfrm>
        <a:prstGeom prst="rect">
          <a:avLst/>
        </a:prstGeom>
      </xdr:spPr>
    </xdr:pic>
    <xdr:clientData/>
  </xdr:oneCellAnchor>
  <xdr:twoCellAnchor>
    <xdr:from>
      <xdr:col>0</xdr:col>
      <xdr:colOff>550994</xdr:colOff>
      <xdr:row>15</xdr:row>
      <xdr:rowOff>235323</xdr:rowOff>
    </xdr:from>
    <xdr:to>
      <xdr:col>1</xdr:col>
      <xdr:colOff>122996</xdr:colOff>
      <xdr:row>17</xdr:row>
      <xdr:rowOff>76267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96CA30AD-9F63-483B-AB09-054993F9B55C}"/>
            </a:ext>
          </a:extLst>
        </xdr:cNvPr>
        <xdr:cNvSpPr>
          <a:spLocks noChangeAspect="1"/>
        </xdr:cNvSpPr>
      </xdr:nvSpPr>
      <xdr:spPr>
        <a:xfrm>
          <a:off x="554804" y="4266303"/>
          <a:ext cx="360672" cy="36291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549088</xdr:colOff>
      <xdr:row>10</xdr:row>
      <xdr:rowOff>224117</xdr:rowOff>
    </xdr:from>
    <xdr:to>
      <xdr:col>1</xdr:col>
      <xdr:colOff>117280</xdr:colOff>
      <xdr:row>12</xdr:row>
      <xdr:rowOff>61251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0E268041-A994-4C2D-B6CE-DD8E73FB718E}"/>
            </a:ext>
          </a:extLst>
        </xdr:cNvPr>
        <xdr:cNvSpPr>
          <a:spLocks noChangeAspect="1"/>
        </xdr:cNvSpPr>
      </xdr:nvSpPr>
      <xdr:spPr>
        <a:xfrm>
          <a:off x="552898" y="2927312"/>
          <a:ext cx="354957" cy="35910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287654</xdr:colOff>
      <xdr:row>12</xdr:row>
      <xdr:rowOff>60483</xdr:rowOff>
    </xdr:from>
    <xdr:to>
      <xdr:col>18</xdr:col>
      <xdr:colOff>1996915</xdr:colOff>
      <xdr:row>27</xdr:row>
      <xdr:rowOff>130492</xdr:rowOff>
    </xdr:to>
    <xdr:graphicFrame macro="">
      <xdr:nvGraphicFramePr>
        <xdr:cNvPr id="110" name="Graphique_AI13">
          <a:extLst>
            <a:ext uri="{FF2B5EF4-FFF2-40B4-BE49-F238E27FC236}">
              <a16:creationId xmlns:a16="http://schemas.microsoft.com/office/drawing/2014/main" id="{ABEF09CF-06B4-4C2D-80B6-0EEF47BA88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93821</xdr:colOff>
      <xdr:row>12</xdr:row>
      <xdr:rowOff>20954</xdr:rowOff>
    </xdr:from>
    <xdr:to>
      <xdr:col>11</xdr:col>
      <xdr:colOff>209075</xdr:colOff>
      <xdr:row>27</xdr:row>
      <xdr:rowOff>53816</xdr:rowOff>
    </xdr:to>
    <xdr:graphicFrame macro="">
      <xdr:nvGraphicFramePr>
        <xdr:cNvPr id="12" name="Graphique_AG13">
          <a:extLst>
            <a:ext uri="{FF2B5EF4-FFF2-40B4-BE49-F238E27FC236}">
              <a16:creationId xmlns:a16="http://schemas.microsoft.com/office/drawing/2014/main" id="{57694B69-C195-45DA-8E32-74F3FCA154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205957</xdr:colOff>
      <xdr:row>12</xdr:row>
      <xdr:rowOff>244187</xdr:rowOff>
    </xdr:from>
    <xdr:to>
      <xdr:col>3</xdr:col>
      <xdr:colOff>2187157</xdr:colOff>
      <xdr:row>24</xdr:row>
      <xdr:rowOff>206428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45A35B0A-9127-400E-8E2E-591FF1D8E3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249598</xdr:colOff>
      <xdr:row>12</xdr:row>
      <xdr:rowOff>248041</xdr:rowOff>
    </xdr:from>
    <xdr:to>
      <xdr:col>1</xdr:col>
      <xdr:colOff>2230798</xdr:colOff>
      <xdr:row>24</xdr:row>
      <xdr:rowOff>175256</xdr:rowOff>
    </xdr:to>
    <xdr:graphicFrame macro="">
      <xdr:nvGraphicFramePr>
        <xdr:cNvPr id="69" name="Graphique 68">
          <a:extLst>
            <a:ext uri="{FF2B5EF4-FFF2-40B4-BE49-F238E27FC236}">
              <a16:creationId xmlns:a16="http://schemas.microsoft.com/office/drawing/2014/main" id="{A3461C69-E28F-44A7-87D0-FCC375D0A4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36</xdr:col>
      <xdr:colOff>3</xdr:colOff>
      <xdr:row>19</xdr:row>
      <xdr:rowOff>0</xdr:rowOff>
    </xdr:from>
    <xdr:to>
      <xdr:col>37</xdr:col>
      <xdr:colOff>399418</xdr:colOff>
      <xdr:row>23</xdr:row>
      <xdr:rowOff>207010</xdr:rowOff>
    </xdr:to>
    <xdr:pic>
      <xdr:nvPicPr>
        <xdr:cNvPr id="7" name="GAUAK20">
          <a:extLst>
            <a:ext uri="{FF2B5EF4-FFF2-40B4-BE49-F238E27FC236}">
              <a16:creationId xmlns:a16="http://schemas.microsoft.com/office/drawing/2014/main" id="{54B694C4-3CB4-4045-A7C1-AFAE7CC2FF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28553" y="6896100"/>
          <a:ext cx="1266190" cy="1311910"/>
        </a:xfrm>
        <a:prstGeom prst="rect">
          <a:avLst/>
        </a:prstGeom>
      </xdr:spPr>
    </xdr:pic>
    <xdr:clientData/>
  </xdr:twoCellAnchor>
  <xdr:twoCellAnchor editAs="oneCell">
    <xdr:from>
      <xdr:col>36</xdr:col>
      <xdr:colOff>3</xdr:colOff>
      <xdr:row>23</xdr:row>
      <xdr:rowOff>0</xdr:rowOff>
    </xdr:from>
    <xdr:to>
      <xdr:col>37</xdr:col>
      <xdr:colOff>399418</xdr:colOff>
      <xdr:row>27</xdr:row>
      <xdr:rowOff>92710</xdr:rowOff>
    </xdr:to>
    <xdr:pic>
      <xdr:nvPicPr>
        <xdr:cNvPr id="9" name="GAUAK24">
          <a:extLst>
            <a:ext uri="{FF2B5EF4-FFF2-40B4-BE49-F238E27FC236}">
              <a16:creationId xmlns:a16="http://schemas.microsoft.com/office/drawing/2014/main" id="{8B7B28DA-F4B7-47DF-938A-A872919398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28553" y="8001000"/>
          <a:ext cx="1266190" cy="13023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Desktop\1&#232;re_Page_SBR_Charte_2023.xlsx" TargetMode="External"/><Relationship Id="rId1" Type="http://schemas.openxmlformats.org/officeDocument/2006/relationships/externalLinkPath" Target="file:///C:\Users\lquemard\Desktop\1&#232;re_Page_SBR_Chart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Prise en Main (2)"/>
      <sheetName val="Prise en Main (3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SBR1">
  <a:themeElements>
    <a:clrScheme name="SBR">
      <a:dk1>
        <a:srgbClr val="003349"/>
      </a:dk1>
      <a:lt1>
        <a:sysClr val="window" lastClr="FFFFFF"/>
      </a:lt1>
      <a:dk2>
        <a:srgbClr val="003349"/>
      </a:dk2>
      <a:lt2>
        <a:srgbClr val="E7E6E6"/>
      </a:lt2>
      <a:accent1>
        <a:srgbClr val="008200"/>
      </a:accent1>
      <a:accent2>
        <a:srgbClr val="3592FF"/>
      </a:accent2>
      <a:accent3>
        <a:srgbClr val="51247A"/>
      </a:accent3>
      <a:accent4>
        <a:srgbClr val="E51457"/>
      </a:accent4>
      <a:accent5>
        <a:srgbClr val="1B98D6"/>
      </a:accent5>
      <a:accent6>
        <a:srgbClr val="00DC00"/>
      </a:accent6>
      <a:hlink>
        <a:srgbClr val="41A940"/>
      </a:hlink>
      <a:folHlink>
        <a:srgbClr val="F2F5F6"/>
      </a:folHlink>
    </a:clrScheme>
    <a:fontScheme name="SBR1">
      <a:majorFont>
        <a:latin typeface="Segoe UI"/>
        <a:ea typeface=""/>
        <a:cs typeface=""/>
      </a:majorFont>
      <a:minorFont>
        <a:latin typeface="Segoe U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BR1" id="{BFB0AD96-D2C7-449E-90AD-E2BC1D38C1B4}" vid="{41DB413D-E744-412F-A791-8D178B2B7AB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D762-8024-4551-BB51-5F05784D14A9}">
  <dimension ref="A1:AJ44"/>
  <sheetViews>
    <sheetView showGridLines="0" tabSelected="1" zoomScale="85" zoomScaleNormal="85" workbookViewId="0">
      <selection activeCell="R8" sqref="R8"/>
    </sheetView>
  </sheetViews>
  <sheetFormatPr baseColWidth="10" defaultRowHeight="16.8" x14ac:dyDescent="0.4"/>
  <cols>
    <col min="19" max="23" width="8.59765625" customWidth="1"/>
  </cols>
  <sheetData>
    <row r="1" spans="1:36" ht="15" customHeight="1" x14ac:dyDescent="0.4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60"/>
      <c r="M1" s="60"/>
      <c r="N1" s="61"/>
      <c r="O1" s="62"/>
      <c r="P1" s="60"/>
      <c r="Q1" s="60"/>
      <c r="R1" s="61"/>
      <c r="S1" s="62"/>
      <c r="T1" s="60"/>
      <c r="U1" s="60"/>
      <c r="V1" s="61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ht="49.2" customHeight="1" x14ac:dyDescent="0.4">
      <c r="A2" s="58"/>
      <c r="B2" s="58"/>
      <c r="C2" s="58"/>
      <c r="D2" s="58"/>
      <c r="E2" s="58"/>
      <c r="F2" s="58"/>
      <c r="G2" s="58"/>
      <c r="H2" s="58"/>
      <c r="I2" s="58"/>
      <c r="J2" s="58"/>
      <c r="K2" s="59"/>
      <c r="L2" s="60"/>
      <c r="M2" s="60"/>
      <c r="N2" s="64"/>
      <c r="O2" s="62"/>
      <c r="P2" s="60"/>
      <c r="Q2" s="60"/>
      <c r="R2" s="64"/>
      <c r="S2" s="62"/>
      <c r="T2" s="60"/>
      <c r="U2" s="60"/>
      <c r="V2" s="64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36" x14ac:dyDescent="0.4">
      <c r="A3" s="58"/>
      <c r="B3" s="58"/>
      <c r="C3" s="58"/>
      <c r="D3" s="58"/>
      <c r="E3" s="58"/>
      <c r="F3" s="58"/>
      <c r="G3" s="58"/>
      <c r="H3" s="58"/>
      <c r="I3" s="58"/>
      <c r="J3" s="58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</row>
    <row r="5" spans="1:36" ht="22.8" customHeight="1" x14ac:dyDescent="0.4"/>
    <row r="7" spans="1:36" ht="21" x14ac:dyDescent="0.4">
      <c r="B7" s="67" t="s">
        <v>28</v>
      </c>
    </row>
    <row r="8" spans="1:36" ht="21.6" x14ac:dyDescent="0.4">
      <c r="B8" s="55"/>
    </row>
    <row r="9" spans="1:36" ht="21.6" x14ac:dyDescent="0.4">
      <c r="B9" s="55"/>
    </row>
    <row r="10" spans="1:36" ht="21.6" x14ac:dyDescent="0.4">
      <c r="B10" s="55"/>
    </row>
    <row r="11" spans="1:36" ht="21.6" x14ac:dyDescent="0.4">
      <c r="B11" s="55"/>
    </row>
    <row r="12" spans="1:36" ht="21" x14ac:dyDescent="0.4">
      <c r="B12" s="67" t="s">
        <v>29</v>
      </c>
    </row>
    <row r="13" spans="1:36" ht="21.6" x14ac:dyDescent="0.4">
      <c r="B13" s="55"/>
    </row>
    <row r="14" spans="1:36" ht="21.6" x14ac:dyDescent="0.4">
      <c r="B14" s="55"/>
    </row>
    <row r="15" spans="1:36" ht="21.6" x14ac:dyDescent="0.4">
      <c r="B15" s="55"/>
    </row>
    <row r="16" spans="1:36" ht="21.6" x14ac:dyDescent="0.4">
      <c r="B16" s="55"/>
    </row>
    <row r="17" spans="1:36" ht="21" x14ac:dyDescent="0.4">
      <c r="B17" s="67" t="s">
        <v>30</v>
      </c>
    </row>
    <row r="22" spans="1:36" ht="15" customHeight="1" x14ac:dyDescent="0.4">
      <c r="A22" s="65" t="s">
        <v>31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</row>
    <row r="23" spans="1:36" ht="15" customHeight="1" x14ac:dyDescent="0.4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ht="15" customHeight="1" x14ac:dyDescent="0.4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ht="15" customHeight="1" x14ac:dyDescent="0.4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ht="15" customHeight="1" x14ac:dyDescent="0.4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ht="15" customHeight="1" x14ac:dyDescent="0.4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ht="15" customHeight="1" x14ac:dyDescent="0.4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ht="7.5" customHeight="1" x14ac:dyDescent="0.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</row>
    <row r="30" spans="1:36" x14ac:dyDescent="0.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</row>
    <row r="31" spans="1:36" x14ac:dyDescent="0.4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</row>
    <row r="32" spans="1:36" x14ac:dyDescent="0.4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</row>
    <row r="33" spans="1:36" x14ac:dyDescent="0.4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</row>
    <row r="34" spans="1:36" x14ac:dyDescent="0.4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</row>
    <row r="35" spans="1:36" x14ac:dyDescent="0.4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</row>
    <row r="36" spans="1:36" x14ac:dyDescent="0.4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</row>
    <row r="37" spans="1:36" x14ac:dyDescent="0.4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</row>
    <row r="38" spans="1:36" x14ac:dyDescent="0.4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</row>
    <row r="39" spans="1:36" x14ac:dyDescent="0.4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</row>
    <row r="40" spans="1:36" x14ac:dyDescent="0.4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</row>
    <row r="41" spans="1:36" x14ac:dyDescent="0.4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</row>
    <row r="42" spans="1:36" x14ac:dyDescent="0.4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</row>
    <row r="43" spans="1:36" x14ac:dyDescent="0.4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</row>
    <row r="44" spans="1:36" x14ac:dyDescent="0.4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</row>
  </sheetData>
  <mergeCells count="8">
    <mergeCell ref="V1:V2"/>
    <mergeCell ref="A22:V28"/>
    <mergeCell ref="A1:J3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W272"/>
  <sheetViews>
    <sheetView showGridLines="0" zoomScale="80" zoomScaleNormal="80" workbookViewId="0">
      <selection activeCell="S7" sqref="S7"/>
    </sheetView>
  </sheetViews>
  <sheetFormatPr baseColWidth="10" defaultColWidth="11.3984375" defaultRowHeight="16.8" x14ac:dyDescent="0.4"/>
  <cols>
    <col min="1" max="1" width="5.19921875" style="2" customWidth="1"/>
    <col min="2" max="2" width="31.69921875" style="2" customWidth="1"/>
    <col min="3" max="3" width="2.09765625" style="2" customWidth="1"/>
    <col min="4" max="4" width="31.69921875" style="2" customWidth="1"/>
    <col min="5" max="5" width="5.19921875" style="2" customWidth="1"/>
    <col min="6" max="6" width="24.5" style="2" customWidth="1"/>
    <col min="7" max="7" width="12" style="2" customWidth="1"/>
    <col min="8" max="8" width="24.5" style="2" customWidth="1"/>
    <col min="9" max="10" width="5.8984375" style="2" customWidth="1"/>
    <col min="11" max="11" width="24.5" style="2" customWidth="1"/>
    <col min="12" max="12" width="5.8984375" style="2" customWidth="1"/>
    <col min="13" max="13" width="5.19921875" style="2" customWidth="1"/>
    <col min="14" max="14" width="24.5" style="2" customWidth="1"/>
    <col min="15" max="15" width="5.19921875" style="2" customWidth="1"/>
    <col min="16" max="17" width="9.19921875" style="2" customWidth="1"/>
    <col min="18" max="18" width="24.09765625" style="2" customWidth="1"/>
    <col min="19" max="19" width="30.69921875" style="2" customWidth="1"/>
    <col min="20" max="20" width="5.19921875" style="2" customWidth="1"/>
    <col min="21" max="22" width="19.19921875" style="2" customWidth="1"/>
    <col min="23" max="33" width="11.3984375" style="2"/>
    <col min="34" max="34" width="14.59765625" style="2" customWidth="1"/>
    <col min="35" max="35" width="15.19921875" style="2" customWidth="1"/>
    <col min="36" max="47" width="11.3984375" style="2"/>
    <col min="48" max="48" width="30.09765625" style="2" bestFit="1" customWidth="1"/>
    <col min="49" max="49" width="11.59765625" style="2" bestFit="1" customWidth="1"/>
    <col min="50" max="16384" width="11.3984375" style="2"/>
  </cols>
  <sheetData>
    <row r="1" spans="1:49" ht="82.2" customHeight="1" x14ac:dyDescent="0.4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AF1" s="2" t="s">
        <v>0</v>
      </c>
      <c r="AH1" s="4" t="s">
        <v>10</v>
      </c>
      <c r="AI1" s="5">
        <f>H7-1</f>
        <v>201205</v>
      </c>
    </row>
    <row r="2" spans="1:49" ht="18" customHeight="1" x14ac:dyDescent="0.4">
      <c r="B2" s="11"/>
      <c r="C2" s="11"/>
      <c r="AH2" s="10"/>
      <c r="AI2" s="1"/>
    </row>
    <row r="3" spans="1:49" ht="18" customHeight="1" x14ac:dyDescent="0.4">
      <c r="B3" s="11"/>
      <c r="C3" s="11"/>
      <c r="AH3" s="10"/>
      <c r="AI3" s="1"/>
    </row>
    <row r="4" spans="1:49" ht="47.4" customHeight="1" thickBot="1" x14ac:dyDescent="0.45">
      <c r="B4" s="11"/>
      <c r="C4" s="11"/>
      <c r="E4" s="48" t="s">
        <v>21</v>
      </c>
      <c r="F4" s="48"/>
      <c r="G4" s="48"/>
      <c r="H4" s="48"/>
      <c r="I4" s="48"/>
      <c r="J4" s="48"/>
      <c r="K4" s="48"/>
      <c r="L4" s="48"/>
      <c r="M4" s="48"/>
      <c r="N4" s="48"/>
      <c r="O4" s="48"/>
      <c r="AH4" s="10"/>
      <c r="AI4" s="1"/>
    </row>
    <row r="5" spans="1:49" ht="31.95" customHeight="1" x14ac:dyDescent="0.4">
      <c r="B5" s="11"/>
      <c r="C5" s="11"/>
      <c r="G5" s="27"/>
      <c r="AH5" s="10"/>
      <c r="AI5" s="1"/>
    </row>
    <row r="6" spans="1:49" ht="35.4" customHeight="1" x14ac:dyDescent="0.4">
      <c r="B6" s="11"/>
      <c r="C6" s="11"/>
      <c r="F6" s="40" t="s">
        <v>18</v>
      </c>
      <c r="H6" s="40" t="s">
        <v>16</v>
      </c>
      <c r="K6" s="40" t="s">
        <v>17</v>
      </c>
      <c r="N6" s="40" t="s">
        <v>12</v>
      </c>
      <c r="AH6" s="10"/>
      <c r="AI6" s="1"/>
    </row>
    <row r="7" spans="1:49" ht="35.4" customHeight="1" x14ac:dyDescent="0.45">
      <c r="B7" s="11"/>
      <c r="C7" s="11"/>
      <c r="F7" s="36" t="s">
        <v>14</v>
      </c>
      <c r="G7" s="38" t="str">
        <f>_xll.Assistant.XL.RIK_VO("INF12_0x0_2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01@E=0,S=5,G=0,T=0,P=0,O=NF='Texte'_B='0'_U='0'_I='0'_FN='Calibri'_FS='10'_FC='#000000'_BC='#FFFFFF'_AH='1'_AV='1'_Br=[]_BrS='0'_BrC='#FFFFFF'_WpT='0':@R=A"&amp;",S=1163,V={0}:",$F$7)</f>
        <v>Période</v>
      </c>
      <c r="H7" s="36" t="s">
        <v>23</v>
      </c>
      <c r="I7" s="37"/>
      <c r="J7" s="38" t="str">
        <f>_xll.Assistant.XL.RIK_VO("INF12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01@E=0,S=5,G=0,T=0,P=0,O=NF='Texte'_B='0'_U='0'_I='0'_FN='Calibri'_FS='10'_FC='#000000'_BC='#FFFFFF'_AH='1'_AV='1'_Br=[]_BrS='0'_BrC='#FFFFFF'_WpT='0':@R=A"&amp;",S=1163,V={0}:",$F$7)</f>
        <v>Période</v>
      </c>
      <c r="K7" s="39">
        <v>201305</v>
      </c>
      <c r="L7" s="37"/>
      <c r="M7" s="37"/>
      <c r="N7" s="36" t="s">
        <v>15</v>
      </c>
      <c r="AH7" s="10"/>
      <c r="AI7" s="1"/>
    </row>
    <row r="8" spans="1:49" ht="20.399999999999999" customHeight="1" x14ac:dyDescent="0.4">
      <c r="B8" s="11"/>
      <c r="C8" s="11"/>
      <c r="AH8" s="10"/>
      <c r="AI8" s="1"/>
    </row>
    <row r="9" spans="1:49" ht="20.399999999999999" customHeight="1" x14ac:dyDescent="0.4">
      <c r="B9" s="3"/>
      <c r="C9" s="3"/>
      <c r="I9" s="32" t="str">
        <f>$H$7&amp;".."&amp;$K$7</f>
        <v>201206..201305</v>
      </c>
      <c r="J9" s="32"/>
      <c r="AH9" s="10"/>
      <c r="AI9" s="1"/>
    </row>
    <row r="10" spans="1:49" s="9" customFormat="1" ht="20.399999999999999" customHeight="1" x14ac:dyDescent="0.4">
      <c r="I10" s="35" t="str">
        <f>$H$7-100&amp;".."&amp;$K$7-100</f>
        <v>201106..201205</v>
      </c>
      <c r="J10" s="35"/>
      <c r="AF10" s="9" t="s">
        <v>0</v>
      </c>
      <c r="AV10"/>
    </row>
    <row r="11" spans="1:49" s="9" customFormat="1" ht="40.5" customHeight="1" x14ac:dyDescent="0.4">
      <c r="B11" s="34" t="s">
        <v>19</v>
      </c>
      <c r="D11" s="34" t="s">
        <v>20</v>
      </c>
      <c r="F11" s="52" t="s">
        <v>22</v>
      </c>
      <c r="G11" s="53"/>
      <c r="H11" s="53"/>
      <c r="I11" s="53"/>
      <c r="J11" s="53"/>
      <c r="K11" s="53"/>
      <c r="L11" s="54"/>
      <c r="N11" s="49" t="s">
        <v>24</v>
      </c>
      <c r="O11" s="50"/>
      <c r="P11" s="50"/>
      <c r="Q11" s="50"/>
      <c r="R11" s="50"/>
      <c r="S11" s="51"/>
      <c r="AF11" s="9" t="s">
        <v>0</v>
      </c>
      <c r="AV11"/>
      <c r="AW11"/>
    </row>
    <row r="12" spans="1:49" s="9" customFormat="1" ht="21.6" customHeight="1" x14ac:dyDescent="0.4">
      <c r="B12" s="23"/>
      <c r="D12" s="23"/>
      <c r="E12" s="2"/>
      <c r="F12" s="17"/>
      <c r="L12" s="16"/>
      <c r="N12" s="12"/>
      <c r="O12" s="13"/>
      <c r="P12" s="13"/>
      <c r="Q12" s="13"/>
      <c r="R12" s="13"/>
      <c r="S12" s="14"/>
      <c r="AF12" s="9" t="s">
        <v>0</v>
      </c>
      <c r="AG12" s="44" t="s">
        <v>1</v>
      </c>
      <c r="AH12" s="45"/>
      <c r="AI12" s="45"/>
      <c r="AJ12" s="45"/>
      <c r="AK12" s="46"/>
      <c r="AV12"/>
      <c r="AW12"/>
    </row>
    <row r="13" spans="1:49" s="9" customFormat="1" ht="21.6" customHeight="1" x14ac:dyDescent="0.4">
      <c r="B13" s="24"/>
      <c r="D13" s="24"/>
      <c r="E13" s="2"/>
      <c r="F13" s="15" t="str">
        <f>"1.."&amp;K7</f>
        <v>1..201305</v>
      </c>
      <c r="L13" s="16"/>
      <c r="N13" s="17"/>
      <c r="S13" s="16"/>
      <c r="AF13" s="9" t="s">
        <v>0</v>
      </c>
      <c r="AG13" s="9" t="str">
        <f>_xll.Assistant.XL.RIK_AG("INF12_0_2_0_0_0_0_D=0x0;INF01@E=1,S=1141,G=0,T=0_0,P=-1@E=1,S=1141@E=0,S=1001|1040,G=0,T=0_0,P=-1@E=1,S=1140@R=A,S=1163,V={0}:R=C,S=1118,V=Facture..Facture comptabilisée:R=D,S=1001|1035,V={1}:R=E,S=5,V={2}:",$F$7,$N$7,$I$9)</f>
        <v/>
      </c>
      <c r="AI13" s="9" t="str">
        <f>_xll.Assistant.XL.RIK_AG("INF12_0_0_0_0_0_0_D=0x0;INF01@E=0,S=1145,G=0,T=0_0,P=-1@E=1,S=1116@E=0,S=1001|1001,G=0,T=0_0,P=-1@@R=A,S=1163,V={0}:R=C,S=1118,V=Facture..Facture comptabilisée:R=D,S=1001|1035,V={1}:R=E,S=5,V={2}:",$F$7,$N$7,$I$9)</f>
        <v/>
      </c>
      <c r="AV13"/>
      <c r="AW13"/>
    </row>
    <row r="14" spans="1:49" s="9" customFormat="1" ht="21.6" customHeight="1" x14ac:dyDescent="0.4">
      <c r="B14" s="24"/>
      <c r="D14" s="24"/>
      <c r="E14" s="2"/>
      <c r="F14" s="17"/>
      <c r="L14" s="16"/>
      <c r="N14" s="17"/>
      <c r="S14" s="16"/>
      <c r="AF14" s="9" t="s">
        <v>0</v>
      </c>
      <c r="AV14"/>
      <c r="AW14"/>
    </row>
    <row r="15" spans="1:49" ht="21.6" customHeight="1" x14ac:dyDescent="0.4">
      <c r="B15" s="24"/>
      <c r="C15" s="9"/>
      <c r="D15" s="24"/>
      <c r="F15" s="18"/>
      <c r="L15" s="19"/>
      <c r="N15" s="18"/>
      <c r="S15" s="19"/>
      <c r="AF15" s="2" t="s">
        <v>0</v>
      </c>
      <c r="AV15"/>
      <c r="AW15"/>
    </row>
    <row r="16" spans="1:49" ht="21.6" customHeight="1" x14ac:dyDescent="0.4">
      <c r="B16" s="24"/>
      <c r="C16" s="9"/>
      <c r="D16" s="24"/>
      <c r="F16" s="18"/>
      <c r="L16" s="19"/>
      <c r="N16" s="18"/>
      <c r="S16" s="19"/>
      <c r="AF16" s="2" t="s">
        <v>0</v>
      </c>
      <c r="AV16"/>
      <c r="AW16"/>
    </row>
    <row r="17" spans="2:49" ht="21.6" customHeight="1" x14ac:dyDescent="0.4">
      <c r="B17" s="24"/>
      <c r="C17" s="9"/>
      <c r="D17" s="24"/>
      <c r="F17" s="18"/>
      <c r="L17" s="19"/>
      <c r="N17" s="18"/>
      <c r="S17" s="19"/>
      <c r="AF17" s="2" t="s">
        <v>0</v>
      </c>
      <c r="AG17" s="41" t="s">
        <v>2</v>
      </c>
      <c r="AH17" s="42"/>
      <c r="AI17" s="42"/>
      <c r="AJ17" s="42"/>
      <c r="AK17" s="43"/>
      <c r="AV17"/>
      <c r="AW17"/>
    </row>
    <row r="18" spans="2:49" ht="21.6" customHeight="1" x14ac:dyDescent="0.4">
      <c r="B18" s="24"/>
      <c r="C18" s="9"/>
      <c r="D18" s="24"/>
      <c r="F18" s="18"/>
      <c r="L18" s="19"/>
      <c r="N18" s="18"/>
      <c r="S18" s="19"/>
      <c r="AF18" s="2" t="s">
        <v>0</v>
      </c>
      <c r="AH18" s="2" t="s">
        <v>3</v>
      </c>
      <c r="AI18" s="2" t="s">
        <v>4</v>
      </c>
      <c r="AV18"/>
      <c r="AW18"/>
    </row>
    <row r="19" spans="2:49" ht="21.6" customHeight="1" x14ac:dyDescent="0.4">
      <c r="B19" s="24"/>
      <c r="C19" s="9"/>
      <c r="D19" s="24"/>
      <c r="F19" s="18"/>
      <c r="L19" s="19"/>
      <c r="N19" s="18"/>
      <c r="S19" s="19"/>
      <c r="AF19" s="2" t="s">
        <v>0</v>
      </c>
      <c r="AG19" s="1"/>
      <c r="AH19" s="6">
        <f>_xll.Assistant.XL.RIK_AC("INF12__;INF01@E=1,S=1204,G=0,T=0,P=0:@R=A,S=1203,V=OUI:R=B,S=1163,V={0}:R=E,S=1118,V=Facture..Facture comptabilisée:R=F,S=1001|1035,V={1}:R=E,S=5,V={2}:",$F$7,$N$7,$I$9)</f>
        <v>46718.62</v>
      </c>
      <c r="AI19" s="6">
        <f>_xll.Assistant.XL.RIK_AC("INF12__;INF01@E=1,S=1204,G=0,T=0,P=0:@R=A,S=1203,V=OUI:R=B,S=1163,V={0}:R=C,S=1118,V=Facture..Facture comptabilisée:R=D,S=1001|1035,V={1}:R=E,S=5,V={2}:",$F$7,$N$7,$I$10)</f>
        <v>0</v>
      </c>
      <c r="AJ19" s="7" t="e">
        <f>AH19/AI19*100</f>
        <v>#DIV/0!</v>
      </c>
      <c r="AK19" s="2" t="str">
        <f>_xll.Assistant.XL.RIK_GAUGE("Type=6;Style=5;Val={0};Min=0;Max=50;SafeValue=15;CriticalValue=40;Colors=26-103-128:135-151-175:1-184-170;Position=100:100",$AJ19)</f>
        <v/>
      </c>
      <c r="AV19"/>
      <c r="AW19"/>
    </row>
    <row r="20" spans="2:49" ht="21.6" customHeight="1" x14ac:dyDescent="0.4">
      <c r="B20" s="24"/>
      <c r="C20" s="9"/>
      <c r="D20" s="24"/>
      <c r="F20" s="18"/>
      <c r="L20" s="19"/>
      <c r="N20" s="18"/>
      <c r="S20" s="19"/>
      <c r="AF20" s="2" t="s">
        <v>0</v>
      </c>
      <c r="AV20"/>
      <c r="AW20"/>
    </row>
    <row r="21" spans="2:49" ht="21.6" customHeight="1" x14ac:dyDescent="0.4">
      <c r="B21" s="24"/>
      <c r="C21" s="9"/>
      <c r="D21" s="24"/>
      <c r="F21" s="18"/>
      <c r="L21" s="19"/>
      <c r="N21" s="18"/>
      <c r="S21" s="19"/>
      <c r="AF21" s="2" t="s">
        <v>0</v>
      </c>
      <c r="AG21" s="41" t="s">
        <v>5</v>
      </c>
      <c r="AH21" s="42"/>
      <c r="AI21" s="42"/>
      <c r="AJ21" s="42"/>
      <c r="AK21" s="43"/>
      <c r="AV21" s="30"/>
      <c r="AW21" s="31"/>
    </row>
    <row r="22" spans="2:49" ht="21.6" customHeight="1" x14ac:dyDescent="0.4">
      <c r="B22" s="24"/>
      <c r="C22" s="9"/>
      <c r="D22" s="24"/>
      <c r="F22" s="18"/>
      <c r="L22" s="19"/>
      <c r="N22" s="18"/>
      <c r="S22" s="19"/>
      <c r="AF22" s="2" t="s">
        <v>0</v>
      </c>
      <c r="AH22" s="2" t="s">
        <v>6</v>
      </c>
      <c r="AI22" s="2" t="str">
        <f>"Ca Famille "&amp;AG23</f>
        <v xml:space="preserve">Ca Famille </v>
      </c>
      <c r="AJ22" s="2" t="s">
        <v>7</v>
      </c>
      <c r="AV22"/>
      <c r="AW22"/>
    </row>
    <row r="23" spans="2:49" ht="21.6" customHeight="1" x14ac:dyDescent="0.4">
      <c r="B23" s="24"/>
      <c r="C23" s="9"/>
      <c r="D23" s="24"/>
      <c r="F23" s="18"/>
      <c r="L23" s="19"/>
      <c r="N23" s="18"/>
      <c r="S23" s="19"/>
      <c r="AF23" s="2" t="s">
        <v>0</v>
      </c>
      <c r="AG23" s="1"/>
      <c r="AH23" s="6">
        <f>_xll.Assistant.XL.RIK_AC("INF12__;INF01@E=1,S=1140,G=0,T=0,P=0:@R=A,S=1203,V=OUI:R=B,S=1163,V={0}:R=E,S=1118,V=Facture..Facture comptabilisée:R=D,S=5,V={1}:",$F$7,$I$9)</f>
        <v>230080.95</v>
      </c>
      <c r="AI23" s="6">
        <f>_xll.Assistant.XL.RIK_AC("INF12__;INF01@E=1,S=1140,G=0,T=0,P=0:@R=A,S=1203,V=OUI:R=B,S=1163,V={0}:R=E,S=1118,V=Facture..Facture comptabilisée:R=F,S=1001|1035,V={1}:R=E,S=5,V={2}:",$F$7,$N$7,$I$9)</f>
        <v>183626.62</v>
      </c>
      <c r="AJ23" s="6">
        <f>(AI23/AH23)*100</f>
        <v>79.80957137042418</v>
      </c>
      <c r="AK23" s="2" t="str">
        <f>_xll.Assistant.XL.RIK_GAUGE("Type=6;Style=5;Val={0};Min=0;Max=100;SafeValue=20;CriticalValue=60;Colors=26-103-128:135-151-175:1-184-170;Position=100:100",$AJ23)</f>
        <v/>
      </c>
      <c r="AV23" s="1"/>
      <c r="AW23" s="29"/>
    </row>
    <row r="24" spans="2:49" ht="21.6" customHeight="1" x14ac:dyDescent="0.4">
      <c r="B24" s="24"/>
      <c r="C24" s="9"/>
      <c r="D24" s="24"/>
      <c r="F24" s="18"/>
      <c r="L24" s="19"/>
      <c r="N24" s="18"/>
      <c r="S24" s="19"/>
      <c r="AF24" s="2" t="s">
        <v>0</v>
      </c>
    </row>
    <row r="25" spans="2:49" ht="21.6" customHeight="1" x14ac:dyDescent="0.4">
      <c r="B25" s="24"/>
      <c r="C25" s="9"/>
      <c r="D25" s="24"/>
      <c r="F25" s="18"/>
      <c r="L25" s="19"/>
      <c r="N25" s="18"/>
      <c r="S25" s="19"/>
      <c r="AF25" s="2" t="s">
        <v>0</v>
      </c>
    </row>
    <row r="26" spans="2:49" ht="21.6" customHeight="1" x14ac:dyDescent="0.4">
      <c r="B26" s="25"/>
      <c r="C26" s="9"/>
      <c r="D26" s="25"/>
      <c r="F26" s="18"/>
      <c r="L26" s="19"/>
      <c r="N26" s="18"/>
      <c r="S26" s="19"/>
      <c r="AF26" s="2" t="s">
        <v>0</v>
      </c>
    </row>
    <row r="27" spans="2:49" ht="30" customHeight="1" x14ac:dyDescent="0.6">
      <c r="B27" s="28" t="e">
        <f>AJ19/100</f>
        <v>#DIV/0!</v>
      </c>
      <c r="C27" s="9"/>
      <c r="D27" s="28">
        <f>AJ23/100</f>
        <v>0.79809571370424182</v>
      </c>
      <c r="F27" s="18"/>
      <c r="L27" s="19"/>
      <c r="N27" s="18"/>
      <c r="S27" s="19"/>
      <c r="AF27" s="2" t="s">
        <v>0</v>
      </c>
    </row>
    <row r="28" spans="2:49" ht="30" customHeight="1" x14ac:dyDescent="0.4">
      <c r="B28" s="26" t="s">
        <v>8</v>
      </c>
      <c r="C28" s="9"/>
      <c r="D28" s="26" t="s">
        <v>9</v>
      </c>
      <c r="F28" s="20"/>
      <c r="G28" s="21"/>
      <c r="H28" s="21"/>
      <c r="I28" s="21"/>
      <c r="J28" s="21"/>
      <c r="K28" s="21"/>
      <c r="L28" s="22"/>
      <c r="N28" s="20"/>
      <c r="O28" s="21"/>
      <c r="P28" s="21"/>
      <c r="Q28" s="21"/>
      <c r="R28" s="21"/>
      <c r="S28" s="22"/>
      <c r="AF28" s="2" t="s">
        <v>0</v>
      </c>
    </row>
    <row r="29" spans="2:49" ht="20.399999999999999" customHeight="1" x14ac:dyDescent="0.4"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F29" s="2" t="s">
        <v>0</v>
      </c>
    </row>
    <row r="30" spans="2:49" ht="20.399999999999999" customHeight="1" x14ac:dyDescent="0.4"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F30" s="2" t="s">
        <v>0</v>
      </c>
    </row>
    <row r="31" spans="2:49" ht="25.95" customHeight="1" x14ac:dyDescent="0.4">
      <c r="B31" s="32" t="e">
        <f>1-B32</f>
        <v>#DIV/0!</v>
      </c>
      <c r="C31" s="32"/>
      <c r="D31" s="33">
        <f>1-D32</f>
        <v>0.20190428629575818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F31" s="2" t="s">
        <v>0</v>
      </c>
    </row>
    <row r="32" spans="2:49" ht="25.95" customHeight="1" x14ac:dyDescent="0.4">
      <c r="B32" s="32" t="e">
        <f>B27</f>
        <v>#DIV/0!</v>
      </c>
      <c r="C32" s="32"/>
      <c r="D32" s="33">
        <f>D27</f>
        <v>0.79809571370424182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F32" s="2" t="s">
        <v>0</v>
      </c>
    </row>
    <row r="33" spans="15:32" ht="42" customHeight="1" x14ac:dyDescent="0.4">
      <c r="O33" s="9"/>
      <c r="AF33" s="2" t="s">
        <v>0</v>
      </c>
    </row>
    <row r="34" spans="15:32" x14ac:dyDescent="0.4">
      <c r="O34" s="9"/>
      <c r="AF34" s="2" t="s">
        <v>0</v>
      </c>
    </row>
    <row r="35" spans="15:32" x14ac:dyDescent="0.4">
      <c r="O35" s="9"/>
      <c r="AF35" s="2" t="s">
        <v>0</v>
      </c>
    </row>
    <row r="36" spans="15:32" x14ac:dyDescent="0.4">
      <c r="O36" s="9"/>
      <c r="AF36" s="2" t="s">
        <v>0</v>
      </c>
    </row>
    <row r="37" spans="15:32" x14ac:dyDescent="0.4">
      <c r="O37" s="9"/>
      <c r="AF37" s="2" t="s">
        <v>0</v>
      </c>
    </row>
    <row r="38" spans="15:32" x14ac:dyDescent="0.4">
      <c r="O38" s="9"/>
      <c r="AF38" s="2" t="s">
        <v>0</v>
      </c>
    </row>
    <row r="39" spans="15:32" x14ac:dyDescent="0.4">
      <c r="O39" s="9"/>
      <c r="AF39" s="2" t="s">
        <v>0</v>
      </c>
    </row>
    <row r="40" spans="15:32" x14ac:dyDescent="0.4">
      <c r="O40" s="9"/>
      <c r="AF40" s="2" t="s">
        <v>0</v>
      </c>
    </row>
    <row r="41" spans="15:32" x14ac:dyDescent="0.4">
      <c r="O41" s="9"/>
      <c r="AF41" s="2" t="s">
        <v>0</v>
      </c>
    </row>
    <row r="42" spans="15:32" x14ac:dyDescent="0.4">
      <c r="O42" s="9"/>
      <c r="AF42" s="2" t="s">
        <v>0</v>
      </c>
    </row>
    <row r="43" spans="15:32" x14ac:dyDescent="0.4">
      <c r="O43" s="9"/>
      <c r="AF43" s="2" t="s">
        <v>0</v>
      </c>
    </row>
    <row r="44" spans="15:32" x14ac:dyDescent="0.4">
      <c r="O44" s="9"/>
      <c r="AF44" s="2" t="s">
        <v>0</v>
      </c>
    </row>
    <row r="45" spans="15:32" x14ac:dyDescent="0.4">
      <c r="O45" s="9"/>
      <c r="AF45" s="2" t="s">
        <v>0</v>
      </c>
    </row>
    <row r="46" spans="15:32" x14ac:dyDescent="0.4">
      <c r="O46" s="9"/>
      <c r="AF46" s="2" t="s">
        <v>0</v>
      </c>
    </row>
    <row r="47" spans="15:32" x14ac:dyDescent="0.4">
      <c r="O47" s="9"/>
      <c r="AF47" s="2" t="s">
        <v>0</v>
      </c>
    </row>
    <row r="48" spans="15:32" x14ac:dyDescent="0.4">
      <c r="O48" s="9"/>
      <c r="AF48" s="2" t="s">
        <v>0</v>
      </c>
    </row>
    <row r="49" spans="15:32" x14ac:dyDescent="0.4">
      <c r="O49" s="9"/>
      <c r="AF49" s="2" t="s">
        <v>0</v>
      </c>
    </row>
    <row r="50" spans="15:32" x14ac:dyDescent="0.4">
      <c r="O50" s="9"/>
      <c r="AF50" s="2" t="s">
        <v>0</v>
      </c>
    </row>
    <row r="51" spans="15:32" x14ac:dyDescent="0.4">
      <c r="O51" s="9"/>
      <c r="AF51" s="2" t="s">
        <v>0</v>
      </c>
    </row>
    <row r="52" spans="15:32" x14ac:dyDescent="0.4">
      <c r="O52" s="9"/>
      <c r="AF52" s="2" t="s">
        <v>0</v>
      </c>
    </row>
    <row r="53" spans="15:32" x14ac:dyDescent="0.4">
      <c r="O53" s="9"/>
      <c r="AF53" s="2" t="s">
        <v>0</v>
      </c>
    </row>
    <row r="54" spans="15:32" x14ac:dyDescent="0.4">
      <c r="O54" s="9"/>
      <c r="AF54" s="2" t="s">
        <v>0</v>
      </c>
    </row>
    <row r="55" spans="15:32" x14ac:dyDescent="0.4">
      <c r="O55" s="9"/>
      <c r="AF55" s="2" t="s">
        <v>0</v>
      </c>
    </row>
    <row r="56" spans="15:32" x14ac:dyDescent="0.4">
      <c r="O56" s="9"/>
      <c r="AF56" s="2" t="s">
        <v>0</v>
      </c>
    </row>
    <row r="57" spans="15:32" x14ac:dyDescent="0.4">
      <c r="O57" s="9"/>
      <c r="AF57" s="2" t="s">
        <v>0</v>
      </c>
    </row>
    <row r="58" spans="15:32" x14ac:dyDescent="0.4">
      <c r="O58" s="9"/>
      <c r="AF58" s="2" t="s">
        <v>0</v>
      </c>
    </row>
    <row r="59" spans="15:32" x14ac:dyDescent="0.4">
      <c r="O59" s="9"/>
      <c r="AF59" s="2" t="s">
        <v>0</v>
      </c>
    </row>
    <row r="60" spans="15:32" x14ac:dyDescent="0.4">
      <c r="O60" s="9"/>
      <c r="AF60" s="2" t="s">
        <v>0</v>
      </c>
    </row>
    <row r="61" spans="15:32" x14ac:dyDescent="0.4">
      <c r="O61" s="9"/>
      <c r="AF61" s="2" t="s">
        <v>0</v>
      </c>
    </row>
    <row r="62" spans="15:32" x14ac:dyDescent="0.4">
      <c r="O62" s="9"/>
      <c r="AF62" s="2" t="s">
        <v>0</v>
      </c>
    </row>
    <row r="63" spans="15:32" x14ac:dyDescent="0.4">
      <c r="O63" s="9"/>
      <c r="AF63" s="2" t="s">
        <v>0</v>
      </c>
    </row>
    <row r="64" spans="15:32" x14ac:dyDescent="0.4">
      <c r="O64" s="9"/>
      <c r="AF64" s="2" t="s">
        <v>0</v>
      </c>
    </row>
    <row r="65" spans="15:32" x14ac:dyDescent="0.4">
      <c r="O65" s="9"/>
      <c r="AF65" s="2" t="s">
        <v>0</v>
      </c>
    </row>
    <row r="66" spans="15:32" x14ac:dyDescent="0.4">
      <c r="O66" s="9"/>
      <c r="AF66" s="2" t="s">
        <v>0</v>
      </c>
    </row>
    <row r="67" spans="15:32" x14ac:dyDescent="0.4">
      <c r="O67" s="9"/>
      <c r="AF67" s="2" t="s">
        <v>0</v>
      </c>
    </row>
    <row r="68" spans="15:32" x14ac:dyDescent="0.4">
      <c r="O68" s="9"/>
      <c r="AF68" s="2" t="s">
        <v>0</v>
      </c>
    </row>
    <row r="69" spans="15:32" x14ac:dyDescent="0.4">
      <c r="O69" s="9"/>
      <c r="AF69" s="2" t="s">
        <v>0</v>
      </c>
    </row>
    <row r="70" spans="15:32" x14ac:dyDescent="0.4">
      <c r="O70" s="9"/>
      <c r="AF70" s="2" t="s">
        <v>0</v>
      </c>
    </row>
    <row r="71" spans="15:32" x14ac:dyDescent="0.4">
      <c r="O71" s="9"/>
      <c r="AF71" s="2" t="s">
        <v>0</v>
      </c>
    </row>
    <row r="72" spans="15:32" x14ac:dyDescent="0.4">
      <c r="O72" s="9"/>
      <c r="AF72" s="2" t="s">
        <v>0</v>
      </c>
    </row>
    <row r="73" spans="15:32" x14ac:dyDescent="0.4">
      <c r="O73" s="9"/>
      <c r="AF73" s="2" t="s">
        <v>0</v>
      </c>
    </row>
    <row r="74" spans="15:32" x14ac:dyDescent="0.4">
      <c r="O74" s="9"/>
      <c r="AF74" s="2" t="s">
        <v>0</v>
      </c>
    </row>
    <row r="75" spans="15:32" x14ac:dyDescent="0.4">
      <c r="O75" s="9"/>
      <c r="AF75" s="2" t="s">
        <v>0</v>
      </c>
    </row>
    <row r="76" spans="15:32" x14ac:dyDescent="0.4">
      <c r="O76" s="9"/>
      <c r="AF76" s="2" t="s">
        <v>0</v>
      </c>
    </row>
    <row r="77" spans="15:32" x14ac:dyDescent="0.4">
      <c r="O77" s="9"/>
      <c r="AF77" s="2" t="s">
        <v>0</v>
      </c>
    </row>
    <row r="78" spans="15:32" x14ac:dyDescent="0.4">
      <c r="O78" s="9"/>
      <c r="AF78" s="2" t="s">
        <v>0</v>
      </c>
    </row>
    <row r="79" spans="15:32" x14ac:dyDescent="0.4">
      <c r="O79" s="9"/>
      <c r="AF79" s="2" t="s">
        <v>0</v>
      </c>
    </row>
    <row r="80" spans="15:32" x14ac:dyDescent="0.4">
      <c r="O80" s="9"/>
      <c r="AF80" s="2" t="s">
        <v>0</v>
      </c>
    </row>
    <row r="81" spans="15:32" x14ac:dyDescent="0.4">
      <c r="O81" s="9"/>
      <c r="AF81" s="2" t="s">
        <v>0</v>
      </c>
    </row>
    <row r="82" spans="15:32" x14ac:dyDescent="0.4">
      <c r="O82" s="9"/>
      <c r="AF82" s="2" t="s">
        <v>0</v>
      </c>
    </row>
    <row r="83" spans="15:32" x14ac:dyDescent="0.4">
      <c r="O83" s="9"/>
      <c r="AF83" s="2" t="s">
        <v>0</v>
      </c>
    </row>
    <row r="84" spans="15:32" x14ac:dyDescent="0.4">
      <c r="O84" s="9"/>
      <c r="AF84" s="2" t="s">
        <v>0</v>
      </c>
    </row>
    <row r="85" spans="15:32" x14ac:dyDescent="0.4">
      <c r="O85" s="9"/>
      <c r="AF85" s="2" t="s">
        <v>0</v>
      </c>
    </row>
    <row r="86" spans="15:32" x14ac:dyDescent="0.4">
      <c r="O86" s="9"/>
      <c r="AF86" s="2" t="s">
        <v>0</v>
      </c>
    </row>
    <row r="87" spans="15:32" x14ac:dyDescent="0.4">
      <c r="O87" s="9"/>
      <c r="AF87" s="2" t="s">
        <v>0</v>
      </c>
    </row>
    <row r="88" spans="15:32" x14ac:dyDescent="0.4">
      <c r="O88" s="9"/>
      <c r="AF88" s="2" t="s">
        <v>0</v>
      </c>
    </row>
    <row r="89" spans="15:32" x14ac:dyDescent="0.4">
      <c r="O89" s="9"/>
      <c r="AF89" s="2" t="s">
        <v>0</v>
      </c>
    </row>
    <row r="90" spans="15:32" x14ac:dyDescent="0.4">
      <c r="O90" s="9"/>
      <c r="AF90" s="2" t="s">
        <v>0</v>
      </c>
    </row>
    <row r="91" spans="15:32" x14ac:dyDescent="0.4">
      <c r="O91" s="9"/>
      <c r="AF91" s="2" t="s">
        <v>0</v>
      </c>
    </row>
    <row r="92" spans="15:32" x14ac:dyDescent="0.4">
      <c r="O92" s="9"/>
      <c r="AF92" s="2" t="s">
        <v>0</v>
      </c>
    </row>
    <row r="93" spans="15:32" x14ac:dyDescent="0.4">
      <c r="O93" s="9"/>
      <c r="AF93" s="2" t="s">
        <v>0</v>
      </c>
    </row>
    <row r="94" spans="15:32" x14ac:dyDescent="0.4">
      <c r="O94" s="9"/>
      <c r="AF94" s="2" t="s">
        <v>0</v>
      </c>
    </row>
    <row r="95" spans="15:32" x14ac:dyDescent="0.4">
      <c r="O95" s="9"/>
      <c r="AF95" s="2" t="s">
        <v>0</v>
      </c>
    </row>
    <row r="96" spans="15:32" x14ac:dyDescent="0.4">
      <c r="O96" s="9"/>
      <c r="AF96" s="2" t="s">
        <v>0</v>
      </c>
    </row>
    <row r="97" spans="15:32" x14ac:dyDescent="0.4">
      <c r="O97" s="9"/>
      <c r="AF97" s="2" t="s">
        <v>0</v>
      </c>
    </row>
    <row r="98" spans="15:32" x14ac:dyDescent="0.4">
      <c r="O98" s="9"/>
      <c r="AF98" s="2" t="s">
        <v>0</v>
      </c>
    </row>
    <row r="99" spans="15:32" x14ac:dyDescent="0.4">
      <c r="O99" s="9"/>
      <c r="AF99" s="2" t="s">
        <v>0</v>
      </c>
    </row>
    <row r="100" spans="15:32" x14ac:dyDescent="0.4">
      <c r="O100" s="9"/>
      <c r="AF100" s="2" t="s">
        <v>0</v>
      </c>
    </row>
    <row r="101" spans="15:32" x14ac:dyDescent="0.4">
      <c r="O101" s="9"/>
      <c r="AF101" s="2" t="s">
        <v>0</v>
      </c>
    </row>
    <row r="102" spans="15:32" x14ac:dyDescent="0.4">
      <c r="O102" s="9"/>
      <c r="AF102" s="2" t="s">
        <v>0</v>
      </c>
    </row>
    <row r="103" spans="15:32" x14ac:dyDescent="0.4">
      <c r="O103" s="9"/>
      <c r="AF103" s="2" t="s">
        <v>0</v>
      </c>
    </row>
    <row r="104" spans="15:32" x14ac:dyDescent="0.4">
      <c r="O104" s="9"/>
      <c r="AF104" s="2" t="s">
        <v>0</v>
      </c>
    </row>
    <row r="105" spans="15:32" x14ac:dyDescent="0.4">
      <c r="O105" s="9"/>
      <c r="AF105" s="2" t="s">
        <v>0</v>
      </c>
    </row>
    <row r="106" spans="15:32" x14ac:dyDescent="0.4">
      <c r="O106" s="9"/>
      <c r="AF106" s="2" t="s">
        <v>0</v>
      </c>
    </row>
    <row r="107" spans="15:32" x14ac:dyDescent="0.4">
      <c r="O107" s="9"/>
      <c r="AF107" s="2" t="s">
        <v>0</v>
      </c>
    </row>
    <row r="108" spans="15:32" x14ac:dyDescent="0.4">
      <c r="AF108" s="2" t="s">
        <v>0</v>
      </c>
    </row>
    <row r="109" spans="15:32" x14ac:dyDescent="0.4">
      <c r="AF109" s="2" t="s">
        <v>0</v>
      </c>
    </row>
    <row r="110" spans="15:32" x14ac:dyDescent="0.4">
      <c r="AF110" s="2" t="s">
        <v>0</v>
      </c>
    </row>
    <row r="111" spans="15:32" x14ac:dyDescent="0.4">
      <c r="AF111" s="2" t="s">
        <v>0</v>
      </c>
    </row>
    <row r="112" spans="15:32" x14ac:dyDescent="0.4">
      <c r="AF112" s="2" t="s">
        <v>0</v>
      </c>
    </row>
    <row r="113" spans="32:32" x14ac:dyDescent="0.4">
      <c r="AF113" s="2" t="s">
        <v>0</v>
      </c>
    </row>
    <row r="114" spans="32:32" x14ac:dyDescent="0.4">
      <c r="AF114" s="2" t="s">
        <v>0</v>
      </c>
    </row>
    <row r="115" spans="32:32" x14ac:dyDescent="0.4">
      <c r="AF115" s="2" t="s">
        <v>0</v>
      </c>
    </row>
    <row r="116" spans="32:32" x14ac:dyDescent="0.4">
      <c r="AF116" s="2" t="s">
        <v>0</v>
      </c>
    </row>
    <row r="117" spans="32:32" x14ac:dyDescent="0.4">
      <c r="AF117" s="2" t="s">
        <v>0</v>
      </c>
    </row>
    <row r="118" spans="32:32" x14ac:dyDescent="0.4">
      <c r="AF118" s="2" t="s">
        <v>0</v>
      </c>
    </row>
    <row r="119" spans="32:32" x14ac:dyDescent="0.4">
      <c r="AF119" s="2" t="s">
        <v>0</v>
      </c>
    </row>
    <row r="120" spans="32:32" x14ac:dyDescent="0.4">
      <c r="AF120" s="2" t="s">
        <v>0</v>
      </c>
    </row>
    <row r="121" spans="32:32" x14ac:dyDescent="0.4">
      <c r="AF121" s="2" t="s">
        <v>0</v>
      </c>
    </row>
    <row r="122" spans="32:32" x14ac:dyDescent="0.4">
      <c r="AF122" s="2" t="s">
        <v>0</v>
      </c>
    </row>
    <row r="123" spans="32:32" x14ac:dyDescent="0.4">
      <c r="AF123" s="2" t="s">
        <v>0</v>
      </c>
    </row>
    <row r="124" spans="32:32" x14ac:dyDescent="0.4">
      <c r="AF124" s="2" t="s">
        <v>0</v>
      </c>
    </row>
    <row r="125" spans="32:32" x14ac:dyDescent="0.4">
      <c r="AF125" s="2" t="s">
        <v>0</v>
      </c>
    </row>
    <row r="126" spans="32:32" x14ac:dyDescent="0.4">
      <c r="AF126" s="2" t="s">
        <v>0</v>
      </c>
    </row>
    <row r="127" spans="32:32" x14ac:dyDescent="0.4">
      <c r="AF127" s="2" t="s">
        <v>0</v>
      </c>
    </row>
    <row r="128" spans="32:32" x14ac:dyDescent="0.4">
      <c r="AF128" s="2" t="s">
        <v>0</v>
      </c>
    </row>
    <row r="129" spans="32:32" x14ac:dyDescent="0.4">
      <c r="AF129" s="2" t="s">
        <v>0</v>
      </c>
    </row>
    <row r="130" spans="32:32" x14ac:dyDescent="0.4">
      <c r="AF130" s="2" t="s">
        <v>0</v>
      </c>
    </row>
    <row r="131" spans="32:32" x14ac:dyDescent="0.4">
      <c r="AF131" s="2" t="s">
        <v>0</v>
      </c>
    </row>
    <row r="132" spans="32:32" x14ac:dyDescent="0.4">
      <c r="AF132" s="2" t="s">
        <v>0</v>
      </c>
    </row>
    <row r="133" spans="32:32" x14ac:dyDescent="0.4">
      <c r="AF133" s="2" t="s">
        <v>0</v>
      </c>
    </row>
    <row r="134" spans="32:32" x14ac:dyDescent="0.4">
      <c r="AF134" s="2" t="s">
        <v>0</v>
      </c>
    </row>
    <row r="135" spans="32:32" x14ac:dyDescent="0.4">
      <c r="AF135" s="2" t="s">
        <v>0</v>
      </c>
    </row>
    <row r="136" spans="32:32" x14ac:dyDescent="0.4">
      <c r="AF136" s="2" t="s">
        <v>0</v>
      </c>
    </row>
    <row r="137" spans="32:32" x14ac:dyDescent="0.4">
      <c r="AF137" s="2" t="s">
        <v>0</v>
      </c>
    </row>
    <row r="138" spans="32:32" x14ac:dyDescent="0.4">
      <c r="AF138" s="2" t="s">
        <v>0</v>
      </c>
    </row>
    <row r="139" spans="32:32" x14ac:dyDescent="0.4">
      <c r="AF139" s="2" t="s">
        <v>0</v>
      </c>
    </row>
    <row r="140" spans="32:32" x14ac:dyDescent="0.4">
      <c r="AF140" s="2" t="s">
        <v>0</v>
      </c>
    </row>
    <row r="141" spans="32:32" x14ac:dyDescent="0.4">
      <c r="AF141" s="2" t="s">
        <v>0</v>
      </c>
    </row>
    <row r="142" spans="32:32" x14ac:dyDescent="0.4">
      <c r="AF142" s="2" t="s">
        <v>0</v>
      </c>
    </row>
    <row r="143" spans="32:32" x14ac:dyDescent="0.4">
      <c r="AF143" s="2" t="s">
        <v>0</v>
      </c>
    </row>
    <row r="144" spans="32:32" x14ac:dyDescent="0.4">
      <c r="AF144" s="2" t="s">
        <v>0</v>
      </c>
    </row>
    <row r="145" spans="32:32" x14ac:dyDescent="0.4">
      <c r="AF145" s="2" t="s">
        <v>0</v>
      </c>
    </row>
    <row r="146" spans="32:32" x14ac:dyDescent="0.4">
      <c r="AF146" s="2" t="s">
        <v>0</v>
      </c>
    </row>
    <row r="147" spans="32:32" x14ac:dyDescent="0.4">
      <c r="AF147" s="2" t="s">
        <v>0</v>
      </c>
    </row>
    <row r="148" spans="32:32" x14ac:dyDescent="0.4">
      <c r="AF148" s="2" t="s">
        <v>0</v>
      </c>
    </row>
    <row r="149" spans="32:32" x14ac:dyDescent="0.4">
      <c r="AF149" s="2" t="s">
        <v>0</v>
      </c>
    </row>
    <row r="150" spans="32:32" x14ac:dyDescent="0.4">
      <c r="AF150" s="2" t="s">
        <v>0</v>
      </c>
    </row>
    <row r="151" spans="32:32" x14ac:dyDescent="0.4">
      <c r="AF151" s="2" t="s">
        <v>0</v>
      </c>
    </row>
    <row r="152" spans="32:32" x14ac:dyDescent="0.4">
      <c r="AF152" s="2" t="s">
        <v>0</v>
      </c>
    </row>
    <row r="153" spans="32:32" x14ac:dyDescent="0.4">
      <c r="AF153" s="2" t="s">
        <v>0</v>
      </c>
    </row>
    <row r="154" spans="32:32" x14ac:dyDescent="0.4">
      <c r="AF154" s="2" t="s">
        <v>0</v>
      </c>
    </row>
    <row r="155" spans="32:32" x14ac:dyDescent="0.4">
      <c r="AF155" s="2" t="s">
        <v>0</v>
      </c>
    </row>
    <row r="156" spans="32:32" x14ac:dyDescent="0.4">
      <c r="AF156" s="2" t="s">
        <v>0</v>
      </c>
    </row>
    <row r="157" spans="32:32" x14ac:dyDescent="0.4">
      <c r="AF157" s="2" t="s">
        <v>0</v>
      </c>
    </row>
    <row r="158" spans="32:32" x14ac:dyDescent="0.4">
      <c r="AF158" s="2" t="s">
        <v>0</v>
      </c>
    </row>
    <row r="159" spans="32:32" x14ac:dyDescent="0.4">
      <c r="AF159" s="2" t="s">
        <v>0</v>
      </c>
    </row>
    <row r="160" spans="32:32" x14ac:dyDescent="0.4">
      <c r="AF160" s="2" t="s">
        <v>0</v>
      </c>
    </row>
    <row r="161" spans="32:32" x14ac:dyDescent="0.4">
      <c r="AF161" s="2" t="s">
        <v>0</v>
      </c>
    </row>
    <row r="162" spans="32:32" x14ac:dyDescent="0.4">
      <c r="AF162" s="2" t="s">
        <v>0</v>
      </c>
    </row>
    <row r="163" spans="32:32" x14ac:dyDescent="0.4">
      <c r="AF163" s="2" t="s">
        <v>0</v>
      </c>
    </row>
    <row r="164" spans="32:32" x14ac:dyDescent="0.4">
      <c r="AF164" s="2" t="s">
        <v>0</v>
      </c>
    </row>
    <row r="165" spans="32:32" x14ac:dyDescent="0.4">
      <c r="AF165" s="2" t="s">
        <v>0</v>
      </c>
    </row>
    <row r="166" spans="32:32" x14ac:dyDescent="0.4">
      <c r="AF166" s="2" t="s">
        <v>0</v>
      </c>
    </row>
    <row r="167" spans="32:32" x14ac:dyDescent="0.4">
      <c r="AF167" s="2" t="s">
        <v>0</v>
      </c>
    </row>
    <row r="168" spans="32:32" x14ac:dyDescent="0.4">
      <c r="AF168" s="2" t="s">
        <v>0</v>
      </c>
    </row>
    <row r="169" spans="32:32" x14ac:dyDescent="0.4">
      <c r="AF169" s="2" t="s">
        <v>0</v>
      </c>
    </row>
    <row r="170" spans="32:32" x14ac:dyDescent="0.4">
      <c r="AF170" s="2" t="s">
        <v>0</v>
      </c>
    </row>
    <row r="171" spans="32:32" x14ac:dyDescent="0.4">
      <c r="AF171" s="2" t="s">
        <v>0</v>
      </c>
    </row>
    <row r="172" spans="32:32" x14ac:dyDescent="0.4">
      <c r="AF172" s="2" t="s">
        <v>0</v>
      </c>
    </row>
    <row r="173" spans="32:32" x14ac:dyDescent="0.4">
      <c r="AF173" s="2" t="s">
        <v>0</v>
      </c>
    </row>
    <row r="174" spans="32:32" x14ac:dyDescent="0.4">
      <c r="AF174" s="2" t="s">
        <v>0</v>
      </c>
    </row>
    <row r="175" spans="32:32" x14ac:dyDescent="0.4">
      <c r="AF175" s="2" t="s">
        <v>0</v>
      </c>
    </row>
    <row r="176" spans="32:32" x14ac:dyDescent="0.4">
      <c r="AF176" s="2" t="s">
        <v>0</v>
      </c>
    </row>
    <row r="177" spans="32:32" x14ac:dyDescent="0.4">
      <c r="AF177" s="2" t="s">
        <v>0</v>
      </c>
    </row>
    <row r="178" spans="32:32" x14ac:dyDescent="0.4">
      <c r="AF178" s="2" t="s">
        <v>0</v>
      </c>
    </row>
    <row r="179" spans="32:32" x14ac:dyDescent="0.4">
      <c r="AF179" s="2" t="s">
        <v>0</v>
      </c>
    </row>
    <row r="180" spans="32:32" x14ac:dyDescent="0.4">
      <c r="AF180" s="2" t="s">
        <v>0</v>
      </c>
    </row>
    <row r="181" spans="32:32" x14ac:dyDescent="0.4">
      <c r="AF181" s="2" t="s">
        <v>0</v>
      </c>
    </row>
    <row r="182" spans="32:32" x14ac:dyDescent="0.4">
      <c r="AF182" s="2" t="s">
        <v>0</v>
      </c>
    </row>
    <row r="183" spans="32:32" x14ac:dyDescent="0.4">
      <c r="AF183" s="2" t="s">
        <v>0</v>
      </c>
    </row>
    <row r="184" spans="32:32" x14ac:dyDescent="0.4">
      <c r="AF184" s="2" t="s">
        <v>0</v>
      </c>
    </row>
    <row r="185" spans="32:32" x14ac:dyDescent="0.4">
      <c r="AF185" s="2" t="s">
        <v>0</v>
      </c>
    </row>
    <row r="186" spans="32:32" x14ac:dyDescent="0.4">
      <c r="AF186" s="2" t="s">
        <v>0</v>
      </c>
    </row>
    <row r="187" spans="32:32" x14ac:dyDescent="0.4">
      <c r="AF187" s="2" t="s">
        <v>0</v>
      </c>
    </row>
    <row r="188" spans="32:32" x14ac:dyDescent="0.4">
      <c r="AF188" s="2" t="s">
        <v>0</v>
      </c>
    </row>
    <row r="189" spans="32:32" x14ac:dyDescent="0.4">
      <c r="AF189" s="2" t="s">
        <v>0</v>
      </c>
    </row>
    <row r="190" spans="32:32" x14ac:dyDescent="0.4">
      <c r="AF190" s="2" t="s">
        <v>0</v>
      </c>
    </row>
    <row r="191" spans="32:32" x14ac:dyDescent="0.4">
      <c r="AF191" s="2" t="s">
        <v>0</v>
      </c>
    </row>
    <row r="192" spans="32:32" x14ac:dyDescent="0.4">
      <c r="AF192" s="2" t="s">
        <v>0</v>
      </c>
    </row>
    <row r="193" spans="32:32" x14ac:dyDescent="0.4">
      <c r="AF193" s="2" t="s">
        <v>0</v>
      </c>
    </row>
    <row r="194" spans="32:32" x14ac:dyDescent="0.4">
      <c r="AF194" s="2" t="s">
        <v>0</v>
      </c>
    </row>
    <row r="195" spans="32:32" x14ac:dyDescent="0.4">
      <c r="AF195" s="2" t="s">
        <v>0</v>
      </c>
    </row>
    <row r="196" spans="32:32" x14ac:dyDescent="0.4">
      <c r="AF196" s="2" t="s">
        <v>0</v>
      </c>
    </row>
    <row r="197" spans="32:32" x14ac:dyDescent="0.4">
      <c r="AF197" s="2" t="s">
        <v>0</v>
      </c>
    </row>
    <row r="198" spans="32:32" x14ac:dyDescent="0.4">
      <c r="AF198" s="2" t="s">
        <v>0</v>
      </c>
    </row>
    <row r="199" spans="32:32" x14ac:dyDescent="0.4">
      <c r="AF199" s="2" t="s">
        <v>0</v>
      </c>
    </row>
    <row r="200" spans="32:32" x14ac:dyDescent="0.4">
      <c r="AF200" s="2" t="s">
        <v>0</v>
      </c>
    </row>
    <row r="201" spans="32:32" x14ac:dyDescent="0.4">
      <c r="AF201" s="2" t="s">
        <v>0</v>
      </c>
    </row>
    <row r="202" spans="32:32" x14ac:dyDescent="0.4">
      <c r="AF202" s="2" t="s">
        <v>0</v>
      </c>
    </row>
    <row r="203" spans="32:32" x14ac:dyDescent="0.4">
      <c r="AF203" s="2" t="s">
        <v>0</v>
      </c>
    </row>
    <row r="204" spans="32:32" x14ac:dyDescent="0.4">
      <c r="AF204" s="2" t="s">
        <v>0</v>
      </c>
    </row>
    <row r="205" spans="32:32" x14ac:dyDescent="0.4">
      <c r="AF205" s="2" t="s">
        <v>0</v>
      </c>
    </row>
    <row r="206" spans="32:32" x14ac:dyDescent="0.4">
      <c r="AF206" s="2" t="s">
        <v>0</v>
      </c>
    </row>
    <row r="207" spans="32:32" x14ac:dyDescent="0.4">
      <c r="AF207" s="2" t="s">
        <v>0</v>
      </c>
    </row>
    <row r="208" spans="32:32" x14ac:dyDescent="0.4">
      <c r="AF208" s="2" t="s">
        <v>0</v>
      </c>
    </row>
    <row r="209" spans="32:32" x14ac:dyDescent="0.4">
      <c r="AF209" s="2" t="s">
        <v>0</v>
      </c>
    </row>
    <row r="210" spans="32:32" x14ac:dyDescent="0.4">
      <c r="AF210" s="2" t="s">
        <v>0</v>
      </c>
    </row>
    <row r="211" spans="32:32" x14ac:dyDescent="0.4">
      <c r="AF211" s="2" t="s">
        <v>0</v>
      </c>
    </row>
    <row r="212" spans="32:32" x14ac:dyDescent="0.4">
      <c r="AF212" s="2" t="s">
        <v>0</v>
      </c>
    </row>
    <row r="213" spans="32:32" x14ac:dyDescent="0.4">
      <c r="AF213" s="2" t="s">
        <v>0</v>
      </c>
    </row>
    <row r="214" spans="32:32" x14ac:dyDescent="0.4">
      <c r="AF214" s="2" t="s">
        <v>0</v>
      </c>
    </row>
    <row r="215" spans="32:32" x14ac:dyDescent="0.4">
      <c r="AF215" s="2" t="s">
        <v>0</v>
      </c>
    </row>
    <row r="216" spans="32:32" x14ac:dyDescent="0.4">
      <c r="AF216" s="2" t="s">
        <v>0</v>
      </c>
    </row>
    <row r="217" spans="32:32" x14ac:dyDescent="0.4">
      <c r="AF217" s="2" t="s">
        <v>0</v>
      </c>
    </row>
    <row r="218" spans="32:32" x14ac:dyDescent="0.4">
      <c r="AF218" s="2" t="s">
        <v>0</v>
      </c>
    </row>
    <row r="219" spans="32:32" x14ac:dyDescent="0.4">
      <c r="AF219" s="2" t="s">
        <v>0</v>
      </c>
    </row>
    <row r="220" spans="32:32" x14ac:dyDescent="0.4">
      <c r="AF220" s="2" t="s">
        <v>0</v>
      </c>
    </row>
    <row r="221" spans="32:32" x14ac:dyDescent="0.4">
      <c r="AF221" s="2" t="s">
        <v>0</v>
      </c>
    </row>
    <row r="222" spans="32:32" x14ac:dyDescent="0.4">
      <c r="AF222" s="2" t="s">
        <v>0</v>
      </c>
    </row>
    <row r="223" spans="32:32" x14ac:dyDescent="0.4">
      <c r="AF223" s="2" t="s">
        <v>0</v>
      </c>
    </row>
    <row r="224" spans="32:32" x14ac:dyDescent="0.4">
      <c r="AF224" s="2" t="s">
        <v>0</v>
      </c>
    </row>
    <row r="225" spans="32:32" x14ac:dyDescent="0.4">
      <c r="AF225" s="2" t="s">
        <v>0</v>
      </c>
    </row>
    <row r="226" spans="32:32" x14ac:dyDescent="0.4">
      <c r="AF226" s="2" t="s">
        <v>0</v>
      </c>
    </row>
    <row r="227" spans="32:32" x14ac:dyDescent="0.4">
      <c r="AF227" s="2" t="s">
        <v>0</v>
      </c>
    </row>
    <row r="228" spans="32:32" x14ac:dyDescent="0.4">
      <c r="AF228" s="2" t="s">
        <v>0</v>
      </c>
    </row>
    <row r="229" spans="32:32" x14ac:dyDescent="0.4">
      <c r="AF229" s="2" t="s">
        <v>0</v>
      </c>
    </row>
    <row r="230" spans="32:32" x14ac:dyDescent="0.4">
      <c r="AF230" s="2" t="s">
        <v>0</v>
      </c>
    </row>
    <row r="231" spans="32:32" x14ac:dyDescent="0.4">
      <c r="AF231" s="2" t="s">
        <v>0</v>
      </c>
    </row>
    <row r="232" spans="32:32" x14ac:dyDescent="0.4">
      <c r="AF232" s="2" t="s">
        <v>0</v>
      </c>
    </row>
    <row r="233" spans="32:32" x14ac:dyDescent="0.4">
      <c r="AF233" s="2" t="s">
        <v>0</v>
      </c>
    </row>
    <row r="234" spans="32:32" x14ac:dyDescent="0.4">
      <c r="AF234" s="2" t="s">
        <v>0</v>
      </c>
    </row>
    <row r="235" spans="32:32" x14ac:dyDescent="0.4">
      <c r="AF235" s="2" t="s">
        <v>0</v>
      </c>
    </row>
    <row r="236" spans="32:32" x14ac:dyDescent="0.4">
      <c r="AF236" s="2" t="s">
        <v>0</v>
      </c>
    </row>
    <row r="237" spans="32:32" x14ac:dyDescent="0.4">
      <c r="AF237" s="2" t="s">
        <v>0</v>
      </c>
    </row>
    <row r="238" spans="32:32" x14ac:dyDescent="0.4">
      <c r="AF238" s="2" t="s">
        <v>0</v>
      </c>
    </row>
    <row r="239" spans="32:32" x14ac:dyDescent="0.4">
      <c r="AF239" s="2" t="s">
        <v>0</v>
      </c>
    </row>
    <row r="240" spans="32:32" x14ac:dyDescent="0.4">
      <c r="AF240" s="2" t="s">
        <v>0</v>
      </c>
    </row>
    <row r="241" spans="32:32" x14ac:dyDescent="0.4">
      <c r="AF241" s="2" t="s">
        <v>0</v>
      </c>
    </row>
    <row r="242" spans="32:32" x14ac:dyDescent="0.4">
      <c r="AF242" s="2" t="s">
        <v>0</v>
      </c>
    </row>
    <row r="243" spans="32:32" x14ac:dyDescent="0.4">
      <c r="AF243" s="2" t="s">
        <v>0</v>
      </c>
    </row>
    <row r="244" spans="32:32" x14ac:dyDescent="0.4">
      <c r="AF244" s="2" t="s">
        <v>0</v>
      </c>
    </row>
    <row r="245" spans="32:32" x14ac:dyDescent="0.4">
      <c r="AF245" s="2" t="s">
        <v>0</v>
      </c>
    </row>
    <row r="246" spans="32:32" x14ac:dyDescent="0.4">
      <c r="AF246" s="2" t="s">
        <v>0</v>
      </c>
    </row>
    <row r="247" spans="32:32" x14ac:dyDescent="0.4">
      <c r="AF247" s="2" t="s">
        <v>0</v>
      </c>
    </row>
    <row r="248" spans="32:32" x14ac:dyDescent="0.4">
      <c r="AF248" s="2" t="s">
        <v>0</v>
      </c>
    </row>
    <row r="249" spans="32:32" x14ac:dyDescent="0.4">
      <c r="AF249" s="2" t="s">
        <v>0</v>
      </c>
    </row>
    <row r="250" spans="32:32" x14ac:dyDescent="0.4">
      <c r="AF250" s="2" t="s">
        <v>0</v>
      </c>
    </row>
    <row r="251" spans="32:32" x14ac:dyDescent="0.4">
      <c r="AF251" s="2" t="s">
        <v>0</v>
      </c>
    </row>
    <row r="252" spans="32:32" x14ac:dyDescent="0.4">
      <c r="AF252" s="2" t="s">
        <v>0</v>
      </c>
    </row>
    <row r="253" spans="32:32" x14ac:dyDescent="0.4">
      <c r="AF253" s="2" t="s">
        <v>0</v>
      </c>
    </row>
    <row r="254" spans="32:32" x14ac:dyDescent="0.4">
      <c r="AF254" s="2" t="s">
        <v>0</v>
      </c>
    </row>
    <row r="255" spans="32:32" x14ac:dyDescent="0.4">
      <c r="AF255" s="2" t="s">
        <v>0</v>
      </c>
    </row>
    <row r="256" spans="32:32" x14ac:dyDescent="0.4">
      <c r="AF256" s="2" t="s">
        <v>0</v>
      </c>
    </row>
    <row r="257" spans="32:32" x14ac:dyDescent="0.4">
      <c r="AF257" s="2" t="s">
        <v>0</v>
      </c>
    </row>
    <row r="258" spans="32:32" x14ac:dyDescent="0.4">
      <c r="AF258" s="2" t="s">
        <v>0</v>
      </c>
    </row>
    <row r="259" spans="32:32" x14ac:dyDescent="0.4">
      <c r="AF259" s="2" t="s">
        <v>0</v>
      </c>
    </row>
    <row r="260" spans="32:32" x14ac:dyDescent="0.4">
      <c r="AF260" s="2" t="s">
        <v>0</v>
      </c>
    </row>
    <row r="261" spans="32:32" x14ac:dyDescent="0.4">
      <c r="AF261" s="2" t="s">
        <v>0</v>
      </c>
    </row>
    <row r="262" spans="32:32" x14ac:dyDescent="0.4">
      <c r="AF262" s="2" t="s">
        <v>0</v>
      </c>
    </row>
    <row r="263" spans="32:32" x14ac:dyDescent="0.4">
      <c r="AF263" s="2" t="s">
        <v>0</v>
      </c>
    </row>
    <row r="264" spans="32:32" x14ac:dyDescent="0.4">
      <c r="AF264" s="2" t="s">
        <v>0</v>
      </c>
    </row>
    <row r="265" spans="32:32" x14ac:dyDescent="0.4">
      <c r="AF265" s="2" t="s">
        <v>0</v>
      </c>
    </row>
    <row r="266" spans="32:32" x14ac:dyDescent="0.4">
      <c r="AF266" s="2" t="s">
        <v>0</v>
      </c>
    </row>
    <row r="267" spans="32:32" x14ac:dyDescent="0.4">
      <c r="AF267" s="2" t="s">
        <v>0</v>
      </c>
    </row>
    <row r="268" spans="32:32" x14ac:dyDescent="0.4">
      <c r="AF268" s="2" t="s">
        <v>0</v>
      </c>
    </row>
    <row r="269" spans="32:32" x14ac:dyDescent="0.4">
      <c r="AF269" s="2" t="s">
        <v>0</v>
      </c>
    </row>
    <row r="270" spans="32:32" x14ac:dyDescent="0.4">
      <c r="AF270" s="2" t="s">
        <v>0</v>
      </c>
    </row>
    <row r="271" spans="32:32" x14ac:dyDescent="0.4">
      <c r="AF271" s="2" t="s">
        <v>0</v>
      </c>
    </row>
    <row r="272" spans="32:32" x14ac:dyDescent="0.4">
      <c r="AF272" s="2" t="s">
        <v>0</v>
      </c>
    </row>
  </sheetData>
  <mergeCells count="7">
    <mergeCell ref="AG17:AK17"/>
    <mergeCell ref="AG21:AK21"/>
    <mergeCell ref="AG12:AK12"/>
    <mergeCell ref="A1:T1"/>
    <mergeCell ref="E4:O4"/>
    <mergeCell ref="N11:S11"/>
    <mergeCell ref="F11:L11"/>
  </mergeCells>
  <pageMargins left="0.7" right="0.7" top="0.75" bottom="0.75" header="0.3" footer="0.3"/>
  <pageSetup paperSize="9" scale="3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4C48-D248-42DD-9B74-4726E6BA8F17}">
  <dimension ref="A1:B2"/>
  <sheetViews>
    <sheetView workbookViewId="0"/>
  </sheetViews>
  <sheetFormatPr baseColWidth="10" defaultRowHeight="16.8" x14ac:dyDescent="0.4"/>
  <sheetData>
    <row r="1" spans="1:2" ht="409.6" x14ac:dyDescent="0.4">
      <c r="A1" s="8" t="s">
        <v>13</v>
      </c>
      <c r="B1" s="8" t="s">
        <v>25</v>
      </c>
    </row>
    <row r="2" spans="1:2" ht="409.6" x14ac:dyDescent="0.4">
      <c r="B2" s="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Prise en Main</vt:lpstr>
      <vt:lpstr>Dashboard Analyse Famille</vt:lpstr>
      <vt:lpstr>'Dashboard Analyse Famille'!Zone_d_impression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PICOT</dc:creator>
  <cp:lastModifiedBy>Lauren QUEMARD</cp:lastModifiedBy>
  <dcterms:created xsi:type="dcterms:W3CDTF">2017-10-10T14:24:08Z</dcterms:created>
  <dcterms:modified xsi:type="dcterms:W3CDTF">2023-05-03T14:50:32Z</dcterms:modified>
</cp:coreProperties>
</file>